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PORTES\000000 KIROLARABA\IREKIA-PORTAL DE TRANSPARENCIA\2025\Datos a 31 diciembre 2024\"/>
    </mc:Choice>
  </mc:AlternateContent>
  <xr:revisionPtr revIDLastSave="0" documentId="13_ncr:1_{1A67713B-530B-452B-8ECA-A05C667DC8B2}" xr6:coauthVersionLast="47" xr6:coauthVersionMax="47" xr10:uidLastSave="{00000000-0000-0000-0000-000000000000}"/>
  <bookViews>
    <workbookView xWindow="-120" yWindow="-120" windowWidth="19440" windowHeight="15600" xr2:uid="{B551B193-8665-48A5-9561-8D3D700B4356}"/>
  </bookViews>
  <sheets>
    <sheet name="Klubak-Clubes (A1)" sheetId="1" r:id="rId1"/>
    <sheet name="Kirolariak-Deportistas (A2)" sheetId="2" r:id="rId2"/>
    <sheet name="Etork kirolariak-Promesas (A3)" sheetId="3" r:id="rId3"/>
    <sheet name="Guztiak-Tod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4" l="1"/>
  <c r="C100" i="4" s="1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85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41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C2" i="4"/>
  <c r="A2" i="4"/>
  <c r="A47" i="2"/>
  <c r="C47" i="2"/>
  <c r="A18" i="3"/>
  <c r="C18" i="3"/>
  <c r="A42" i="1"/>
  <c r="B42" i="1"/>
  <c r="A100" i="4" l="1"/>
</calcChain>
</file>

<file path=xl/sharedStrings.xml><?xml version="1.0" encoding="utf-8"?>
<sst xmlns="http://schemas.openxmlformats.org/spreadsheetml/2006/main" count="269" uniqueCount="113">
  <si>
    <t xml:space="preserve">CLUB BALONMANO FEMENINO EHARIALDEA  </t>
  </si>
  <si>
    <t xml:space="preserve">AEROBIC-BIRIBILDU CD DE GIMNASIA GASTEIZ  </t>
  </si>
  <si>
    <t xml:space="preserve">CLUB GIMNASIA RITMICA VITORIA SUPRA  </t>
  </si>
  <si>
    <t xml:space="preserve">CLUB GIMNASIA CETED VITORIA  </t>
  </si>
  <si>
    <t xml:space="preserve">CLUB OSKITXO  </t>
  </si>
  <si>
    <t xml:space="preserve">CLUB DEPORTIVO CORAZONISTAS DE VITORIA  </t>
  </si>
  <si>
    <t xml:space="preserve">AGRUPACION DEPORTIVA TENIS MESA GASTEIZ  </t>
  </si>
  <si>
    <t xml:space="preserve">CLUB DEPORTIVO PELOTAZALE DE GASTEIZ ERREKALEOR  </t>
  </si>
  <si>
    <t xml:space="preserve">ARITZA CLUB  </t>
  </si>
  <si>
    <t xml:space="preserve">CLUB DE LUCHA ARANAKO  </t>
  </si>
  <si>
    <t xml:space="preserve">CLUB CICLISTA ZUYANO  </t>
  </si>
  <si>
    <t xml:space="preserve">ELURRA KULTUR ETA KIROL ELKARTEA DE TOLOSA  </t>
  </si>
  <si>
    <t xml:space="preserve">LAUTADA URPOLO GASTEIZ IGERIKETA KIROL ELKARTEA  </t>
  </si>
  <si>
    <t xml:space="preserve">HARRIKADA NEGUKO KIROL KLUBA  </t>
  </si>
  <si>
    <t xml:space="preserve">CLUB ARABATXO DE GIMNASIA  </t>
  </si>
  <si>
    <t xml:space="preserve">C. D. SAN IGNACIO  </t>
  </si>
  <si>
    <t xml:space="preserve">CLUB NATACION JUDIZMENDI  </t>
  </si>
  <si>
    <t xml:space="preserve">CLUB DEPORTIVO AURRERA DE VITORIA  </t>
  </si>
  <si>
    <t xml:space="preserve">GAZTEDI RUGBY TALDEA  </t>
  </si>
  <si>
    <t xml:space="preserve">JATORKIDE BOLEIBOL KIROL KLUBA  </t>
  </si>
  <si>
    <t xml:space="preserve">CLUB LA BLANCA  </t>
  </si>
  <si>
    <t xml:space="preserve">CLUB PATINAJE DESLIZA VITORIA  </t>
  </si>
  <si>
    <t xml:space="preserve">CLUB DE TIRO OLIMPICO EMILIO ALAVA  </t>
  </si>
  <si>
    <t>Entitatearen izena/Razón social</t>
  </si>
  <si>
    <t>Zenbatekoa/Importe</t>
  </si>
  <si>
    <t>Sexua/Sexo</t>
  </si>
  <si>
    <t>A1-Goi-mailako klubentzako laguntza / Ayuda a clubes de alto nivel</t>
  </si>
  <si>
    <t>A3-Etorkizun handiko kirolarientzako laguntza / Ayuda a deportistas promesa</t>
  </si>
  <si>
    <t>PERTSONA EDO ENTITATE ONURADUNA/PERSONA O ENTIDAD BENEFICIARIA</t>
  </si>
  <si>
    <t>DIRUZ LAGUNDUTAKO PROIEKTUA/PROYECTO SUBVENCIONADO</t>
  </si>
  <si>
    <t>ZENBATEKOA/IMPORTE</t>
  </si>
  <si>
    <t xml:space="preserve">ARASKI ARABAKO EMAKUMEEN SASKIBALOIA ELKARTEA DE VITORIA-GASTEIZ  </t>
  </si>
  <si>
    <t xml:space="preserve">ASOCIACION A FAVOR DE PERSONAS CON DISCAPACIDAD INTELECTUAL DE  </t>
  </si>
  <si>
    <t xml:space="preserve">BETI ARABA D13 CLUB DEPORTIVO  </t>
  </si>
  <si>
    <t xml:space="preserve">C. NATACION MENDITXO  </t>
  </si>
  <si>
    <t xml:space="preserve">CLUB BARRUTIA ATLETISMO ELKARTEA  </t>
  </si>
  <si>
    <t xml:space="preserve">CLUB DEPORTIVO ASPACE-ALAVA  </t>
  </si>
  <si>
    <t xml:space="preserve">CLUB DEPORTIVO BETI AURRERA  </t>
  </si>
  <si>
    <t xml:space="preserve">CLUB DEPORTIVO GIMNASIA BETI-RITMICA  </t>
  </si>
  <si>
    <t xml:space="preserve">CLUB DEPORTIVO ZUZENAK  </t>
  </si>
  <si>
    <t xml:space="preserve">GANBEGI 6-2 HOCKEY TALDEA  </t>
  </si>
  <si>
    <t xml:space="preserve">RELEVE GIMNASIA KLUBA  </t>
  </si>
  <si>
    <t xml:space="preserve">SUMENDI C.D. PATINAJE DE VITORIA-GASTEIZ  </t>
  </si>
  <si>
    <t>FABIOLA WALESKA SIGUENZA TAMAYO</t>
  </si>
  <si>
    <t>Izena/Nombre</t>
  </si>
  <si>
    <t xml:space="preserve">CLUB DEPORTIVO AMURRIOKO ARESKETA GIMNASIA KIROL ELKARTEA  </t>
  </si>
  <si>
    <t xml:space="preserve">ZIKLOKROSEROAK TXIRRINDULARITZA KLUBA  </t>
  </si>
  <si>
    <t xml:space="preserve">ALDAKETA DARRAI TXIRRINDULARITXA KLUBA  </t>
  </si>
  <si>
    <t xml:space="preserve">AGRUPACION DEPORTIVA KYU  </t>
  </si>
  <si>
    <t>GOI MAILAKO KIROLARIENTZAKO LAGUNTZA 2024
AYUDA A DEPORTISTAS DE ALTO NIVEL 2024</t>
  </si>
  <si>
    <t>LAURA BANKO SAN JUAN</t>
  </si>
  <si>
    <t>ADRIAN OCIO MARCA</t>
  </si>
  <si>
    <t>ALBA PINILLA SANCHEZ</t>
  </si>
  <si>
    <t>LUCIA APILANEZ RUIZ DE ZARATE</t>
  </si>
  <si>
    <t>SUSANA IBAÑEZ DE OPACUA ACOSTA</t>
  </si>
  <si>
    <t>ETORKIZUN HANDIKO KIROLARIENTZAKO LAGUNTZA 2024
AYUDA A DEPORTISTAS PROMESA 2024</t>
  </si>
  <si>
    <t>GOI-MAILAKO KLUBENTZAKO LAGUNTZA 2024
AYUDA A CLUBES DE ALTO NIVEL 2024</t>
  </si>
  <si>
    <t>MARIA CASTILLO GOMEZ DE SEGURA</t>
  </si>
  <si>
    <t>LEIRE GARAI GAINZARAIN</t>
  </si>
  <si>
    <t>ANA ARRIETA FORONDA</t>
  </si>
  <si>
    <t>MARIA MODENES GARCIA DE MOTILOA</t>
  </si>
  <si>
    <t>IDOIA CUADRA IBAÑEZ DE ELEJALDE</t>
  </si>
  <si>
    <t>AITOR LOPEZ DE LACALLE REMENTERIA</t>
  </si>
  <si>
    <t>ENRIQUE JIMENEZ PEREZ</t>
  </si>
  <si>
    <t>MIREIA VIZUETE OLIVENZA</t>
  </si>
  <si>
    <t>ENRIQUE  JIMENEZ JIMENEZ</t>
  </si>
  <si>
    <t>AINHOA SANTAMARIA MARTIN</t>
  </si>
  <si>
    <t>JOSE SANTIAGO ARGOTE CAMENO</t>
  </si>
  <si>
    <t>UNAI BAIGORRI ALONSO</t>
  </si>
  <si>
    <t>KERMAN PEREZ DE HEREDIA ARBIGANO</t>
  </si>
  <si>
    <t>NEREA CORRES ALVAREZ</t>
  </si>
  <si>
    <t>PAULA ISPIZUA BALLESTEROS</t>
  </si>
  <si>
    <t>KEPA BARRENETXEA ANIA</t>
  </si>
  <si>
    <t>MANUEL ANGEL MARTÍNEZ PABLOS</t>
  </si>
  <si>
    <t>PABLO CORRES ALVAREZ</t>
  </si>
  <si>
    <t>IRATI QUINTANA RUIZ DE AZUA</t>
  </si>
  <si>
    <t>IÑIGO RUIZ DE EGUILAZ GONZALEZ DE ASPURU</t>
  </si>
  <si>
    <t>SORAYA JIMENEZ DE LA PARRA</t>
  </si>
  <si>
    <t>JAVIER CARASA LÁZARO</t>
  </si>
  <si>
    <t>SALMA SOLAUN CAMPOS</t>
  </si>
  <si>
    <t>RUTH PINEDO FERNANDEZ</t>
  </si>
  <si>
    <t>IZARO MARTINEZ ESCAÑO</t>
  </si>
  <si>
    <t>IRATI BLANCO RAMIREZ</t>
  </si>
  <si>
    <t>AGURTZANE EGILUZ IBARGUEN</t>
  </si>
  <si>
    <t>RUBEN VISO VILLEGAS</t>
  </si>
  <si>
    <t>LUIS FERNANDO DE LA IGLESIA UGARTE</t>
  </si>
  <si>
    <t>ARATZ ASTEASU MUGICA</t>
  </si>
  <si>
    <t>MARIA DE LA O MARTINEZ BRUÑA</t>
  </si>
  <si>
    <t>LUCIA HERNANDEZ DIEZ</t>
  </si>
  <si>
    <t>NAIARA RODRIGUEZ RESA</t>
  </si>
  <si>
    <t>LAURA UGARTE VALETA</t>
  </si>
  <si>
    <t>IRAITZ PEREZ DE GOLDARAZENA URKIOLA</t>
  </si>
  <si>
    <t>ANE IBAÑEZ MONTON</t>
  </si>
  <si>
    <t>IZARO SAEZ DE IBARRA RUIZ DE ARBULO</t>
  </si>
  <si>
    <t>PEIO AÑARBE SIGÜENZA</t>
  </si>
  <si>
    <t>NAGORE MARTIN DE LA CAL</t>
  </si>
  <si>
    <t>ÓSCAR CRIADO GUTIÉRREZ</t>
  </si>
  <si>
    <t>EDER SAEZ DE OCARIZ GANUZA</t>
  </si>
  <si>
    <t>LEIRE OLAVARRIETA ARBULU</t>
  </si>
  <si>
    <t>PURIFICACION LOPEZ DE URALDE MARTINEZ DE SORIA</t>
  </si>
  <si>
    <t>ANE SAN PEDRO ASPE</t>
  </si>
  <si>
    <t>FRANCISCO JOSE PEULA CABELLO</t>
  </si>
  <si>
    <t>ARRATE CHILLON BARBADILLO</t>
  </si>
  <si>
    <t>ROBERTO GALDOS OGUETA</t>
  </si>
  <si>
    <t>MALEN ACEDO VELEZ DE MENDIZABAL</t>
  </si>
  <si>
    <t>IDOIA RAMIREZ DE LA PECIÑA MARTINEZ DE ILARDUYA</t>
  </si>
  <si>
    <t>IRANTZU MACHAIN RUIZ DE AZUA</t>
  </si>
  <si>
    <t>JON BEOBIDE RAMIREZ</t>
  </si>
  <si>
    <t>AURA CRISTINA QUINTANA HERRERA</t>
  </si>
  <si>
    <t>Emakumea/Mujer</t>
  </si>
  <si>
    <t>Gizona/Hombre</t>
  </si>
  <si>
    <t>A2-Goi-mailako kirolarientzako laguntza / Ayuda a deportistas de alto nivel</t>
  </si>
  <si>
    <t>ALAZNE BERTOLINI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</si>
</sst>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BAF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8" fontId="0" fillId="0" borderId="0" xfId="0" applyNumberFormat="1"/>
    <xf numFmtId="164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0" fillId="0" borderId="0" xfId="0"/>
    <xf numFmtId="0" fontId="18" fillId="33" borderId="0" xfId="0" applyFont="1" applyFill="1" applyBorder="1" applyAlignment="1">
      <alignment horizontal="center" vertical="center" wrapText="1"/>
    </xf>
    <xf numFmtId="0" fontId="20" fillId="0" borderId="0" xfId="42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33" borderId="0" xfId="0" applyFont="1" applyFill="1" applyBorder="1" applyAlignment="1">
      <alignment horizontal="center" vertical="center" wrapText="1"/>
    </xf>
    <xf numFmtId="0" fontId="20" fillId="0" borderId="0" xfId="42" applyFont="1" applyFill="1" applyAlignment="1">
      <alignment vertical="center"/>
    </xf>
    <xf numFmtId="164" fontId="19" fillId="0" borderId="14" xfId="0" applyNumberFormat="1" applyFont="1" applyBorder="1" applyAlignment="1">
      <alignment horizontal="right" vertical="center"/>
    </xf>
    <xf numFmtId="0" fontId="0" fillId="0" borderId="0" xfId="0"/>
    <xf numFmtId="0" fontId="20" fillId="0" borderId="13" xfId="0" applyFont="1" applyBorder="1" applyAlignment="1">
      <alignment vertical="center"/>
    </xf>
    <xf numFmtId="0" fontId="19" fillId="0" borderId="0" xfId="0" applyFont="1"/>
    <xf numFmtId="164" fontId="19" fillId="0" borderId="16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left" vertical="center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A895FD6F-EA28-48AD-BB85-BEF84E3BFD2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6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/>
        <right style="thin">
          <color theme="6"/>
        </right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BEF0B6-4076-4BFD-ADB0-EB1860A78882}" name="Tabla2" displayName="Tabla2" ref="A2:B42" totalsRowCount="1" headerRowDxfId="25" dataDxfId="24" totalsRowDxfId="23">
  <autoFilter ref="A2:B41" xr:uid="{0ABEF0B6-4076-4BFD-ADB0-EB1860A78882}"/>
  <tableColumns count="2">
    <tableColumn id="1" xr3:uid="{5144C87D-506C-4D79-8172-F7B85A09B5FD}" name="Entitatearen izena/Razón social" totalsRowFunction="count" dataDxfId="22" totalsRowDxfId="21"/>
    <tableColumn id="2" xr3:uid="{23ED8C4A-C677-4A5F-8BDD-B33C4740832F}" name="Zenbatekoa/Importe" totalsRowFunction="sum" dataDxfId="20" totalsRowDxfId="1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0C53F5-60F2-40AF-9F1B-097294FF0F16}" name="Tabla1" displayName="Tabla1" ref="A2:C47" totalsRowCount="1" headerRowDxfId="18">
  <autoFilter ref="A2:C46" xr:uid="{FF0C53F5-60F2-40AF-9F1B-097294FF0F16}"/>
  <tableColumns count="3">
    <tableColumn id="1" xr3:uid="{6850D770-1E62-4E54-9FA0-257756B46129}" name="Izena/Nombre" totalsRowFunction="count" dataDxfId="17" totalsRowDxfId="3"/>
    <tableColumn id="2" xr3:uid="{6C45A2FB-3890-4F0C-925F-BCD2397DE851}" name="Sexua/Sexo"/>
    <tableColumn id="3" xr3:uid="{70ED6233-A283-48E9-938F-0AFB13EAAAE3}" name="Zenbatekoa/Importe" totalsRowFunction="sum" dataDxfId="16" totalsRowDxfId="2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60AD91-9BB0-476F-B3AD-DAB5FF301D56}" name="Tabla3" displayName="Tabla3" ref="A2:C18" totalsRowCount="1" headerRowDxfId="15">
  <autoFilter ref="A2:C17" xr:uid="{1560AD91-9BB0-476F-B3AD-DAB5FF301D56}"/>
  <tableColumns count="3">
    <tableColumn id="1" xr3:uid="{3C36DBE8-BE75-4D6E-8822-B9EB9A6AEB01}" name="Izena/Nombre" totalsRowFunction="count" dataDxfId="14" totalsRowDxfId="13" dataCellStyle="Normal 2"/>
    <tableColumn id="2" xr3:uid="{21C43961-9BE5-4465-8049-442E9D7A5FF0}" name="Sexua/Sexo" dataDxfId="12" totalsRowDxfId="11" dataCellStyle="Normal 2"/>
    <tableColumn id="3" xr3:uid="{104B0171-C846-4C96-A01B-13928FB64354}" name="Zenbatekoa/Importe" totalsRowFunction="sum" dataDxfId="10" totalsRowDxfId="9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38B067-57FA-4D8C-A7EE-6615F4A82BD3}" name="Tabla5" displayName="Tabla5" ref="A1:C100" totalsRowCount="1" headerRowDxfId="8" dataDxfId="7">
  <autoFilter ref="A1:C99" xr:uid="{1238B067-57FA-4D8C-A7EE-6615F4A82BD3}"/>
  <tableColumns count="3">
    <tableColumn id="1" xr3:uid="{2AE5C398-0B85-42C4-8584-F90F937B0A69}" name="PERTSONA EDO ENTITATE ONURADUNA/PERSONA O ENTIDAD BENEFICIARIA" totalsRowFunction="count" dataDxfId="6" totalsRowDxfId="1"/>
    <tableColumn id="2" xr3:uid="{C0B0FAF5-4598-44B5-B35D-3A04F5D6A8EE}" name="DIRUZ LAGUNDUTAKO PROIEKTUA/PROYECTO SUBVENCIONADO" dataDxfId="5"/>
    <tableColumn id="3" xr3:uid="{5A53DEEB-F669-41ED-A785-AC22879A0CFE}" name="ZENBATEKOA/IMPORTE" totalsRowFunction="sum" dataDxfId="4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E46"/>
  <sheetViews>
    <sheetView tabSelected="1" topLeftCell="A15" workbookViewId="0">
      <selection activeCell="A3" sqref="A3"/>
    </sheetView>
  </sheetViews>
  <sheetFormatPr baseColWidth="10" defaultRowHeight="15" x14ac:dyDescent="0.25"/>
  <cols>
    <col min="1" max="1" width="60.140625" style="1" bestFit="1" customWidth="1"/>
    <col min="2" max="2" width="23.140625" style="6" bestFit="1" customWidth="1"/>
  </cols>
  <sheetData>
    <row r="1" spans="1:5" ht="29.1" customHeight="1" x14ac:dyDescent="0.25">
      <c r="A1" s="27" t="s">
        <v>56</v>
      </c>
      <c r="B1" s="27"/>
    </row>
    <row r="2" spans="1:5" x14ac:dyDescent="0.25">
      <c r="A2" s="11" t="s">
        <v>23</v>
      </c>
      <c r="B2" s="11" t="s">
        <v>24</v>
      </c>
    </row>
    <row r="3" spans="1:5" x14ac:dyDescent="0.25">
      <c r="A3" s="15" t="s">
        <v>0</v>
      </c>
      <c r="B3" s="8">
        <v>2142.23</v>
      </c>
    </row>
    <row r="4" spans="1:5" x14ac:dyDescent="0.25">
      <c r="A4" s="15" t="s">
        <v>6</v>
      </c>
      <c r="B4" s="8">
        <v>1606.67</v>
      </c>
    </row>
    <row r="5" spans="1:5" x14ac:dyDescent="0.25">
      <c r="A5" s="15" t="s">
        <v>41</v>
      </c>
      <c r="B5" s="8">
        <v>2677.7900000000004</v>
      </c>
    </row>
    <row r="6" spans="1:5" x14ac:dyDescent="0.25">
      <c r="A6" s="15" t="s">
        <v>39</v>
      </c>
      <c r="B6" s="8">
        <v>1606.67</v>
      </c>
    </row>
    <row r="7" spans="1:5" x14ac:dyDescent="0.25">
      <c r="A7" s="15" t="s">
        <v>14</v>
      </c>
      <c r="B7" s="8">
        <v>12217.7</v>
      </c>
    </row>
    <row r="8" spans="1:5" x14ac:dyDescent="0.25">
      <c r="A8" s="15" t="s">
        <v>9</v>
      </c>
      <c r="B8" s="8">
        <v>535.55999999999995</v>
      </c>
    </row>
    <row r="9" spans="1:5" x14ac:dyDescent="0.25">
      <c r="A9" s="15" t="s">
        <v>37</v>
      </c>
      <c r="B9" s="8">
        <v>5588.41</v>
      </c>
    </row>
    <row r="10" spans="1:5" x14ac:dyDescent="0.25">
      <c r="A10" s="15" t="s">
        <v>45</v>
      </c>
      <c r="B10" s="8">
        <v>275.60000000000002</v>
      </c>
    </row>
    <row r="11" spans="1:5" x14ac:dyDescent="0.25">
      <c r="A11" s="15" t="s">
        <v>32</v>
      </c>
      <c r="B11" s="8">
        <v>615.88</v>
      </c>
      <c r="E11" s="4"/>
    </row>
    <row r="12" spans="1:5" x14ac:dyDescent="0.25">
      <c r="A12" s="15" t="s">
        <v>20</v>
      </c>
      <c r="B12" s="8">
        <v>13549.56</v>
      </c>
    </row>
    <row r="13" spans="1:5" x14ac:dyDescent="0.25">
      <c r="A13" s="15" t="s">
        <v>33</v>
      </c>
      <c r="B13" s="8">
        <v>1847.66</v>
      </c>
    </row>
    <row r="14" spans="1:5" x14ac:dyDescent="0.25">
      <c r="A14" s="15" t="s">
        <v>8</v>
      </c>
      <c r="B14" s="8">
        <v>8033.34</v>
      </c>
    </row>
    <row r="15" spans="1:5" x14ac:dyDescent="0.25">
      <c r="A15" s="15" t="s">
        <v>36</v>
      </c>
      <c r="B15" s="8">
        <v>1606.67</v>
      </c>
    </row>
    <row r="16" spans="1:5" x14ac:dyDescent="0.25">
      <c r="A16" s="15" t="s">
        <v>34</v>
      </c>
      <c r="B16" s="8">
        <v>12317.78</v>
      </c>
    </row>
    <row r="17" spans="1:2" x14ac:dyDescent="0.25">
      <c r="A17" s="15" t="s">
        <v>16</v>
      </c>
      <c r="B17" s="8">
        <v>10200</v>
      </c>
    </row>
    <row r="18" spans="1:2" x14ac:dyDescent="0.25">
      <c r="A18" s="15" t="s">
        <v>7</v>
      </c>
      <c r="B18" s="8">
        <v>1606.67</v>
      </c>
    </row>
    <row r="19" spans="1:2" x14ac:dyDescent="0.25">
      <c r="A19" s="15" t="s">
        <v>2</v>
      </c>
      <c r="B19" s="8">
        <v>6985.51</v>
      </c>
    </row>
    <row r="20" spans="1:2" x14ac:dyDescent="0.25">
      <c r="A20" s="15" t="s">
        <v>4</v>
      </c>
      <c r="B20" s="8">
        <v>4657.01</v>
      </c>
    </row>
    <row r="21" spans="1:2" x14ac:dyDescent="0.25">
      <c r="A21" s="15" t="s">
        <v>3</v>
      </c>
      <c r="B21" s="8">
        <v>7350.5599999999977</v>
      </c>
    </row>
    <row r="22" spans="1:2" x14ac:dyDescent="0.25">
      <c r="A22" s="15" t="s">
        <v>15</v>
      </c>
      <c r="B22" s="8">
        <v>5355.56</v>
      </c>
    </row>
    <row r="23" spans="1:2" x14ac:dyDescent="0.25">
      <c r="A23" s="15" t="s">
        <v>46</v>
      </c>
      <c r="B23" s="8">
        <v>3748.89</v>
      </c>
    </row>
    <row r="24" spans="1:2" x14ac:dyDescent="0.25">
      <c r="A24" s="15" t="s">
        <v>47</v>
      </c>
      <c r="B24" s="8">
        <v>3725.6</v>
      </c>
    </row>
    <row r="25" spans="1:2" x14ac:dyDescent="0.25">
      <c r="A25" s="15" t="s">
        <v>18</v>
      </c>
      <c r="B25" s="8">
        <v>8033.34</v>
      </c>
    </row>
    <row r="26" spans="1:2" x14ac:dyDescent="0.25">
      <c r="A26" s="15" t="s">
        <v>22</v>
      </c>
      <c r="B26" s="8">
        <v>1862.8</v>
      </c>
    </row>
    <row r="27" spans="1:2" x14ac:dyDescent="0.25">
      <c r="A27" s="15" t="s">
        <v>1</v>
      </c>
      <c r="B27" s="8">
        <v>8373.2699999999968</v>
      </c>
    </row>
    <row r="28" spans="1:2" x14ac:dyDescent="0.25">
      <c r="A28" s="15" t="s">
        <v>10</v>
      </c>
      <c r="B28" s="8">
        <v>2794.21</v>
      </c>
    </row>
    <row r="29" spans="1:2" x14ac:dyDescent="0.25">
      <c r="A29" s="15" t="s">
        <v>31</v>
      </c>
      <c r="B29" s="8">
        <v>12317.78</v>
      </c>
    </row>
    <row r="30" spans="1:2" x14ac:dyDescent="0.25">
      <c r="A30" s="15" t="s">
        <v>42</v>
      </c>
      <c r="B30" s="8">
        <v>2463.56</v>
      </c>
    </row>
    <row r="31" spans="1:2" x14ac:dyDescent="0.25">
      <c r="A31" s="15" t="s">
        <v>38</v>
      </c>
      <c r="B31" s="8">
        <v>4191.3099999999995</v>
      </c>
    </row>
    <row r="32" spans="1:2" x14ac:dyDescent="0.25">
      <c r="A32" s="15" t="s">
        <v>40</v>
      </c>
      <c r="B32" s="8">
        <v>1847.66</v>
      </c>
    </row>
    <row r="33" spans="1:2" x14ac:dyDescent="0.25">
      <c r="A33" s="15" t="s">
        <v>35</v>
      </c>
      <c r="B33" s="8">
        <v>0</v>
      </c>
    </row>
    <row r="34" spans="1:2" x14ac:dyDescent="0.25">
      <c r="A34" s="15" t="s">
        <v>5</v>
      </c>
      <c r="B34" s="8">
        <v>6426.67</v>
      </c>
    </row>
    <row r="35" spans="1:2" x14ac:dyDescent="0.25">
      <c r="A35" s="15" t="s">
        <v>13</v>
      </c>
      <c r="B35" s="8">
        <v>5355.56</v>
      </c>
    </row>
    <row r="36" spans="1:2" x14ac:dyDescent="0.25">
      <c r="A36" s="15" t="s">
        <v>11</v>
      </c>
      <c r="B36" s="8">
        <v>4249.6399999999994</v>
      </c>
    </row>
    <row r="37" spans="1:2" x14ac:dyDescent="0.25">
      <c r="A37" s="15" t="s">
        <v>48</v>
      </c>
      <c r="B37" s="8">
        <v>3259.9</v>
      </c>
    </row>
    <row r="38" spans="1:2" x14ac:dyDescent="0.25">
      <c r="A38" s="15" t="s">
        <v>12</v>
      </c>
      <c r="B38" s="8">
        <v>11086</v>
      </c>
    </row>
    <row r="39" spans="1:2" x14ac:dyDescent="0.25">
      <c r="A39" s="15" t="s">
        <v>21</v>
      </c>
      <c r="B39" s="8">
        <v>2794.21</v>
      </c>
    </row>
    <row r="40" spans="1:2" x14ac:dyDescent="0.25">
      <c r="A40" s="15" t="s">
        <v>17</v>
      </c>
      <c r="B40" s="8">
        <v>5206.8999999999996</v>
      </c>
    </row>
    <row r="41" spans="1:2" x14ac:dyDescent="0.25">
      <c r="A41" s="15" t="s">
        <v>19</v>
      </c>
      <c r="B41" s="8">
        <v>8568.9</v>
      </c>
    </row>
    <row r="42" spans="1:2" x14ac:dyDescent="0.25">
      <c r="A42" s="9">
        <f>SUBTOTAL(103,Tabla2[Entitatearen izena/Razón social])</f>
        <v>39</v>
      </c>
      <c r="B42" s="8">
        <f>SUBTOTAL(109,Tabla2[Zenbatekoa/Importe])</f>
        <v>197083.02999999997</v>
      </c>
    </row>
    <row r="43" spans="1:2" x14ac:dyDescent="0.25">
      <c r="A43"/>
      <c r="B43" s="5"/>
    </row>
    <row r="44" spans="1:2" x14ac:dyDescent="0.25">
      <c r="A44"/>
    </row>
    <row r="45" spans="1:2" x14ac:dyDescent="0.25">
      <c r="A45"/>
    </row>
    <row r="46" spans="1:2" x14ac:dyDescent="0.25">
      <c r="A46"/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C47"/>
  <sheetViews>
    <sheetView topLeftCell="A20" workbookViewId="0">
      <selection activeCell="E44" sqref="E44"/>
    </sheetView>
  </sheetViews>
  <sheetFormatPr baseColWidth="10" defaultRowHeight="15" x14ac:dyDescent="0.25"/>
  <cols>
    <col min="1" max="1" width="46.85546875" bestFit="1" customWidth="1"/>
    <col min="2" max="2" width="17" bestFit="1" customWidth="1"/>
    <col min="3" max="3" width="23.140625" bestFit="1" customWidth="1"/>
  </cols>
  <sheetData>
    <row r="1" spans="1:3" ht="33.75" customHeight="1" x14ac:dyDescent="0.25">
      <c r="A1" s="28" t="s">
        <v>49</v>
      </c>
      <c r="B1" s="29"/>
      <c r="C1" s="30"/>
    </row>
    <row r="2" spans="1:3" x14ac:dyDescent="0.25">
      <c r="A2" s="11" t="s">
        <v>44</v>
      </c>
      <c r="B2" s="11" t="s">
        <v>25</v>
      </c>
      <c r="C2" s="11" t="s">
        <v>24</v>
      </c>
    </row>
    <row r="3" spans="1:3" x14ac:dyDescent="0.25">
      <c r="A3" s="23" t="s">
        <v>66</v>
      </c>
      <c r="B3" s="24" t="s">
        <v>109</v>
      </c>
      <c r="C3" s="21">
        <v>591.95000000000005</v>
      </c>
    </row>
    <row r="4" spans="1:3" x14ac:dyDescent="0.25">
      <c r="A4" s="23" t="s">
        <v>67</v>
      </c>
      <c r="B4" s="24" t="s">
        <v>110</v>
      </c>
      <c r="C4" s="21">
        <v>739.93</v>
      </c>
    </row>
    <row r="5" spans="1:3" x14ac:dyDescent="0.25">
      <c r="A5" s="23" t="s">
        <v>68</v>
      </c>
      <c r="B5" s="24" t="s">
        <v>110</v>
      </c>
      <c r="C5" s="21">
        <v>772.11</v>
      </c>
    </row>
    <row r="6" spans="1:3" x14ac:dyDescent="0.25">
      <c r="A6" s="23" t="s">
        <v>69</v>
      </c>
      <c r="B6" s="24" t="s">
        <v>110</v>
      </c>
      <c r="C6" s="21">
        <v>643.42999999999995</v>
      </c>
    </row>
    <row r="7" spans="1:3" x14ac:dyDescent="0.25">
      <c r="A7" s="23" t="s">
        <v>70</v>
      </c>
      <c r="B7" s="24" t="s">
        <v>109</v>
      </c>
      <c r="C7" s="21">
        <v>887.93</v>
      </c>
    </row>
    <row r="8" spans="1:3" x14ac:dyDescent="0.25">
      <c r="A8" s="23" t="s">
        <v>71</v>
      </c>
      <c r="B8" s="24" t="s">
        <v>109</v>
      </c>
      <c r="C8" s="21">
        <v>887.93</v>
      </c>
    </row>
    <row r="9" spans="1:3" x14ac:dyDescent="0.25">
      <c r="A9" s="23" t="s">
        <v>72</v>
      </c>
      <c r="B9" s="24" t="s">
        <v>110</v>
      </c>
      <c r="C9" s="21">
        <v>1109.9100000000001</v>
      </c>
    </row>
    <row r="10" spans="1:3" x14ac:dyDescent="0.25">
      <c r="A10" s="23" t="s">
        <v>73</v>
      </c>
      <c r="B10" s="24" t="s">
        <v>110</v>
      </c>
      <c r="C10" s="21">
        <v>887.93</v>
      </c>
    </row>
    <row r="11" spans="1:3" x14ac:dyDescent="0.25">
      <c r="A11" s="23" t="s">
        <v>74</v>
      </c>
      <c r="B11" s="24" t="s">
        <v>110</v>
      </c>
      <c r="C11" s="21">
        <v>772.11</v>
      </c>
    </row>
    <row r="12" spans="1:3" x14ac:dyDescent="0.25">
      <c r="A12" s="23" t="s">
        <v>75</v>
      </c>
      <c r="B12" s="24" t="s">
        <v>109</v>
      </c>
      <c r="C12" s="21">
        <v>887.93</v>
      </c>
    </row>
    <row r="13" spans="1:3" x14ac:dyDescent="0.25">
      <c r="A13" s="23" t="s">
        <v>76</v>
      </c>
      <c r="B13" s="24" t="s">
        <v>110</v>
      </c>
      <c r="C13" s="21">
        <v>579.08000000000004</v>
      </c>
    </row>
    <row r="14" spans="1:3" x14ac:dyDescent="0.25">
      <c r="A14" s="23" t="s">
        <v>77</v>
      </c>
      <c r="B14" s="24" t="s">
        <v>109</v>
      </c>
      <c r="C14" s="21">
        <v>739.94</v>
      </c>
    </row>
    <row r="15" spans="1:3" x14ac:dyDescent="0.25">
      <c r="A15" s="23" t="s">
        <v>78</v>
      </c>
      <c r="B15" s="24" t="s">
        <v>110</v>
      </c>
      <c r="C15" s="21">
        <v>579.08000000000004</v>
      </c>
    </row>
    <row r="16" spans="1:3" x14ac:dyDescent="0.25">
      <c r="A16" s="23" t="s">
        <v>79</v>
      </c>
      <c r="B16" s="24" t="s">
        <v>109</v>
      </c>
      <c r="C16" s="21">
        <v>2219.8200000000002</v>
      </c>
    </row>
    <row r="17" spans="1:3" x14ac:dyDescent="0.25">
      <c r="A17" s="23" t="s">
        <v>80</v>
      </c>
      <c r="B17" s="24" t="s">
        <v>109</v>
      </c>
      <c r="C17" s="21">
        <v>739.94</v>
      </c>
    </row>
    <row r="18" spans="1:3" x14ac:dyDescent="0.25">
      <c r="A18" s="23" t="s">
        <v>81</v>
      </c>
      <c r="B18" s="24" t="s">
        <v>109</v>
      </c>
      <c r="C18" s="21">
        <v>739.94</v>
      </c>
    </row>
    <row r="19" spans="1:3" x14ac:dyDescent="0.25">
      <c r="A19" s="23" t="s">
        <v>82</v>
      </c>
      <c r="B19" s="24" t="s">
        <v>109</v>
      </c>
      <c r="C19" s="21">
        <v>739.94</v>
      </c>
    </row>
    <row r="20" spans="1:3" x14ac:dyDescent="0.25">
      <c r="A20" s="23" t="s">
        <v>83</v>
      </c>
      <c r="B20" s="24" t="s">
        <v>109</v>
      </c>
      <c r="C20" s="21">
        <v>2297.5100000000002</v>
      </c>
    </row>
    <row r="21" spans="1:3" x14ac:dyDescent="0.25">
      <c r="A21" s="23" t="s">
        <v>84</v>
      </c>
      <c r="B21" s="24" t="s">
        <v>110</v>
      </c>
      <c r="C21" s="21">
        <v>739.94</v>
      </c>
    </row>
    <row r="22" spans="1:3" x14ac:dyDescent="0.25">
      <c r="A22" s="23" t="s">
        <v>85</v>
      </c>
      <c r="B22" s="24" t="s">
        <v>110</v>
      </c>
      <c r="C22" s="21">
        <v>772.11</v>
      </c>
    </row>
    <row r="23" spans="1:3" x14ac:dyDescent="0.25">
      <c r="A23" s="23" t="s">
        <v>86</v>
      </c>
      <c r="B23" s="24" t="s">
        <v>110</v>
      </c>
      <c r="C23" s="21">
        <v>643.42999999999995</v>
      </c>
    </row>
    <row r="24" spans="1:3" x14ac:dyDescent="0.25">
      <c r="A24" s="23" t="s">
        <v>87</v>
      </c>
      <c r="B24" s="24" t="s">
        <v>109</v>
      </c>
      <c r="C24" s="21">
        <v>591.95000000000005</v>
      </c>
    </row>
    <row r="25" spans="1:3" x14ac:dyDescent="0.25">
      <c r="A25" s="23" t="s">
        <v>88</v>
      </c>
      <c r="B25" s="24" t="s">
        <v>109</v>
      </c>
      <c r="C25" s="21">
        <v>739.94</v>
      </c>
    </row>
    <row r="26" spans="1:3" x14ac:dyDescent="0.25">
      <c r="A26" s="23" t="s">
        <v>89</v>
      </c>
      <c r="B26" s="24" t="s">
        <v>109</v>
      </c>
      <c r="C26" s="21">
        <v>2297.5100000000002</v>
      </c>
    </row>
    <row r="27" spans="1:3" x14ac:dyDescent="0.25">
      <c r="A27" s="23" t="s">
        <v>90</v>
      </c>
      <c r="B27" s="24" t="s">
        <v>109</v>
      </c>
      <c r="C27" s="21">
        <v>2297.5100000000002</v>
      </c>
    </row>
    <row r="28" spans="1:3" x14ac:dyDescent="0.25">
      <c r="A28" s="23" t="s">
        <v>91</v>
      </c>
      <c r="B28" s="24" t="s">
        <v>109</v>
      </c>
      <c r="C28" s="21">
        <v>579.08000000000004</v>
      </c>
    </row>
    <row r="29" spans="1:3" x14ac:dyDescent="0.25">
      <c r="A29" s="23" t="s">
        <v>92</v>
      </c>
      <c r="B29" s="24" t="s">
        <v>109</v>
      </c>
      <c r="C29" s="21">
        <v>739.94</v>
      </c>
    </row>
    <row r="30" spans="1:3" x14ac:dyDescent="0.25">
      <c r="A30" s="23" t="s">
        <v>93</v>
      </c>
      <c r="B30" s="24" t="s">
        <v>109</v>
      </c>
      <c r="C30" s="21">
        <v>739.94</v>
      </c>
    </row>
    <row r="31" spans="1:3" x14ac:dyDescent="0.25">
      <c r="A31" s="23" t="s">
        <v>94</v>
      </c>
      <c r="B31" s="24" t="s">
        <v>110</v>
      </c>
      <c r="C31" s="21">
        <v>965.14</v>
      </c>
    </row>
    <row r="32" spans="1:3" x14ac:dyDescent="0.25">
      <c r="A32" s="23" t="s">
        <v>95</v>
      </c>
      <c r="B32" s="24" t="s">
        <v>109</v>
      </c>
      <c r="C32" s="21">
        <v>1479.88</v>
      </c>
    </row>
    <row r="33" spans="1:3" x14ac:dyDescent="0.25">
      <c r="A33" s="23" t="s">
        <v>96</v>
      </c>
      <c r="B33" s="24" t="s">
        <v>110</v>
      </c>
      <c r="C33" s="21">
        <v>1331.89</v>
      </c>
    </row>
    <row r="34" spans="1:3" x14ac:dyDescent="0.25">
      <c r="A34" s="23" t="s">
        <v>97</v>
      </c>
      <c r="B34" s="24" t="s">
        <v>110</v>
      </c>
      <c r="C34" s="21">
        <v>772.11</v>
      </c>
    </row>
    <row r="35" spans="1:3" x14ac:dyDescent="0.25">
      <c r="A35" s="23" t="s">
        <v>98</v>
      </c>
      <c r="B35" s="24" t="s">
        <v>109</v>
      </c>
      <c r="C35" s="21">
        <v>772.11</v>
      </c>
    </row>
    <row r="36" spans="1:3" x14ac:dyDescent="0.25">
      <c r="A36" s="23" t="s">
        <v>99</v>
      </c>
      <c r="B36" s="24" t="s">
        <v>109</v>
      </c>
      <c r="C36" s="21">
        <v>887.93</v>
      </c>
    </row>
    <row r="37" spans="1:3" x14ac:dyDescent="0.25">
      <c r="A37" s="23" t="s">
        <v>100</v>
      </c>
      <c r="B37" s="24" t="s">
        <v>109</v>
      </c>
      <c r="C37" s="21">
        <v>887.93</v>
      </c>
    </row>
    <row r="38" spans="1:3" x14ac:dyDescent="0.25">
      <c r="A38" s="23" t="s">
        <v>101</v>
      </c>
      <c r="B38" s="24" t="s">
        <v>110</v>
      </c>
      <c r="C38" s="21">
        <v>1029.48</v>
      </c>
    </row>
    <row r="39" spans="1:3" x14ac:dyDescent="0.25">
      <c r="A39" s="23" t="s">
        <v>102</v>
      </c>
      <c r="B39" s="24" t="s">
        <v>109</v>
      </c>
      <c r="C39" s="21">
        <v>887.93</v>
      </c>
    </row>
    <row r="40" spans="1:3" x14ac:dyDescent="0.25">
      <c r="A40" s="23" t="s">
        <v>103</v>
      </c>
      <c r="B40" s="24" t="s">
        <v>110</v>
      </c>
      <c r="C40" s="21">
        <v>591.95000000000005</v>
      </c>
    </row>
    <row r="41" spans="1:3" x14ac:dyDescent="0.25">
      <c r="A41" s="23" t="s">
        <v>104</v>
      </c>
      <c r="B41" s="24" t="s">
        <v>109</v>
      </c>
      <c r="C41" s="21">
        <v>739.94</v>
      </c>
    </row>
    <row r="42" spans="1:3" x14ac:dyDescent="0.25">
      <c r="A42" s="23" t="s">
        <v>105</v>
      </c>
      <c r="B42" s="24" t="s">
        <v>109</v>
      </c>
      <c r="C42" s="21">
        <v>591.95000000000005</v>
      </c>
    </row>
    <row r="43" spans="1:3" x14ac:dyDescent="0.25">
      <c r="A43" s="23" t="s">
        <v>106</v>
      </c>
      <c r="B43" s="24" t="s">
        <v>109</v>
      </c>
      <c r="C43" s="21">
        <v>887.93</v>
      </c>
    </row>
    <row r="44" spans="1:3" x14ac:dyDescent="0.25">
      <c r="A44" s="23" t="s">
        <v>107</v>
      </c>
      <c r="B44" s="24" t="s">
        <v>110</v>
      </c>
      <c r="C44" s="21">
        <v>772.11</v>
      </c>
    </row>
    <row r="45" spans="1:3" x14ac:dyDescent="0.25">
      <c r="A45" s="23" t="s">
        <v>108</v>
      </c>
      <c r="B45" s="24" t="s">
        <v>109</v>
      </c>
      <c r="C45" s="21">
        <v>443.96</v>
      </c>
    </row>
    <row r="46" spans="1:3" s="22" customFormat="1" x14ac:dyDescent="0.25">
      <c r="A46" s="24" t="s">
        <v>112</v>
      </c>
      <c r="B46" s="24" t="s">
        <v>109</v>
      </c>
      <c r="C46" s="24">
        <v>739.94</v>
      </c>
    </row>
    <row r="47" spans="1:3" x14ac:dyDescent="0.25">
      <c r="A47" s="26">
        <f>SUBTOTAL(103,Tabla1[Izena/Nombre])</f>
        <v>44</v>
      </c>
      <c r="C47" s="25">
        <f>SUBTOTAL(109,Tabla1[Zenbatekoa/Importe])</f>
        <v>40739.94</v>
      </c>
    </row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CABF-9E1A-4BA3-9157-C348B42BD805}">
  <dimension ref="A1:G18"/>
  <sheetViews>
    <sheetView workbookViewId="0">
      <selection activeCell="C26" sqref="C26"/>
    </sheetView>
  </sheetViews>
  <sheetFormatPr baseColWidth="10" defaultRowHeight="15" x14ac:dyDescent="0.25"/>
  <cols>
    <col min="1" max="1" width="30.42578125" bestFit="1" customWidth="1"/>
    <col min="2" max="2" width="16" style="22" bestFit="1" customWidth="1"/>
    <col min="3" max="3" width="23.140625" bestFit="1" customWidth="1"/>
  </cols>
  <sheetData>
    <row r="1" spans="1:7" ht="29.25" customHeight="1" x14ac:dyDescent="0.25">
      <c r="A1" s="27" t="s">
        <v>55</v>
      </c>
      <c r="B1" s="27"/>
      <c r="C1" s="27"/>
    </row>
    <row r="2" spans="1:7" x14ac:dyDescent="0.25">
      <c r="A2" s="11" t="s">
        <v>44</v>
      </c>
      <c r="B2" s="19" t="s">
        <v>25</v>
      </c>
      <c r="C2" s="11" t="s">
        <v>24</v>
      </c>
      <c r="G2" s="7"/>
    </row>
    <row r="3" spans="1:7" x14ac:dyDescent="0.25">
      <c r="A3" s="12" t="s">
        <v>57</v>
      </c>
      <c r="B3" s="24" t="s">
        <v>109</v>
      </c>
      <c r="C3" s="13">
        <v>377.25</v>
      </c>
      <c r="G3" s="7"/>
    </row>
    <row r="4" spans="1:7" x14ac:dyDescent="0.25">
      <c r="A4" s="12" t="s">
        <v>50</v>
      </c>
      <c r="B4" s="24" t="s">
        <v>109</v>
      </c>
      <c r="C4" s="13">
        <v>1430</v>
      </c>
      <c r="G4" s="7"/>
    </row>
    <row r="5" spans="1:7" x14ac:dyDescent="0.25">
      <c r="A5" s="12" t="s">
        <v>58</v>
      </c>
      <c r="B5" s="24" t="s">
        <v>109</v>
      </c>
      <c r="C5" s="13">
        <v>798.01</v>
      </c>
      <c r="G5" s="7"/>
    </row>
    <row r="6" spans="1:7" x14ac:dyDescent="0.25">
      <c r="A6" s="12" t="s">
        <v>59</v>
      </c>
      <c r="B6" s="24" t="s">
        <v>109</v>
      </c>
      <c r="C6" s="13">
        <v>390</v>
      </c>
      <c r="G6" s="7"/>
    </row>
    <row r="7" spans="1:7" x14ac:dyDescent="0.25">
      <c r="A7" s="12" t="s">
        <v>51</v>
      </c>
      <c r="B7" s="24" t="s">
        <v>110</v>
      </c>
      <c r="C7" s="13">
        <v>806.7</v>
      </c>
      <c r="G7" s="7"/>
    </row>
    <row r="8" spans="1:7" x14ac:dyDescent="0.25">
      <c r="A8" s="12" t="s">
        <v>52</v>
      </c>
      <c r="B8" s="24" t="s">
        <v>109</v>
      </c>
      <c r="C8" s="13">
        <v>1014.5</v>
      </c>
      <c r="G8" s="7"/>
    </row>
    <row r="9" spans="1:7" x14ac:dyDescent="0.25">
      <c r="A9" s="20" t="s">
        <v>60</v>
      </c>
      <c r="B9" s="24" t="s">
        <v>109</v>
      </c>
      <c r="C9" s="17">
        <v>515</v>
      </c>
    </row>
    <row r="10" spans="1:7" x14ac:dyDescent="0.25">
      <c r="A10" s="20" t="s">
        <v>61</v>
      </c>
      <c r="B10" s="24" t="s">
        <v>109</v>
      </c>
      <c r="C10" s="17">
        <v>830</v>
      </c>
    </row>
    <row r="11" spans="1:7" x14ac:dyDescent="0.25">
      <c r="A11" s="20" t="s">
        <v>62</v>
      </c>
      <c r="B11" s="24" t="s">
        <v>110</v>
      </c>
      <c r="C11" s="17">
        <v>1137.81</v>
      </c>
    </row>
    <row r="12" spans="1:7" x14ac:dyDescent="0.25">
      <c r="A12" s="20" t="s">
        <v>54</v>
      </c>
      <c r="B12" s="24" t="s">
        <v>109</v>
      </c>
      <c r="C12" s="17">
        <v>1622.67</v>
      </c>
    </row>
    <row r="13" spans="1:7" x14ac:dyDescent="0.25">
      <c r="A13" s="20" t="s">
        <v>63</v>
      </c>
      <c r="B13" s="24" t="s">
        <v>110</v>
      </c>
      <c r="C13" s="17">
        <v>290</v>
      </c>
    </row>
    <row r="14" spans="1:7" x14ac:dyDescent="0.25">
      <c r="A14" s="20" t="s">
        <v>43</v>
      </c>
      <c r="B14" s="24" t="s">
        <v>109</v>
      </c>
      <c r="C14" s="17">
        <v>952.4</v>
      </c>
    </row>
    <row r="15" spans="1:7" x14ac:dyDescent="0.25">
      <c r="A15" s="20" t="s">
        <v>53</v>
      </c>
      <c r="B15" s="24" t="s">
        <v>109</v>
      </c>
      <c r="C15" s="17">
        <v>340</v>
      </c>
    </row>
    <row r="16" spans="1:7" x14ac:dyDescent="0.25">
      <c r="A16" s="20" t="s">
        <v>64</v>
      </c>
      <c r="B16" s="24" t="s">
        <v>109</v>
      </c>
      <c r="C16" s="17">
        <v>720</v>
      </c>
    </row>
    <row r="17" spans="1:3" x14ac:dyDescent="0.25">
      <c r="A17" s="20" t="s">
        <v>65</v>
      </c>
      <c r="B17" s="24" t="s">
        <v>110</v>
      </c>
      <c r="C17" s="17">
        <v>140</v>
      </c>
    </row>
    <row r="18" spans="1:3" x14ac:dyDescent="0.25">
      <c r="A18" s="14">
        <f>SUBTOTAL(103,Tabla3[Izena/Nombre])</f>
        <v>15</v>
      </c>
      <c r="B18" s="14"/>
      <c r="C18" s="13">
        <f>SUBTOTAL(109,Tabla3[Zenbatekoa/Importe])</f>
        <v>11364.34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3F2-F4BA-491D-A7DE-2AEF41BD44C4}">
  <dimension ref="A1:C101"/>
  <sheetViews>
    <sheetView topLeftCell="A70" workbookViewId="0">
      <selection activeCell="D88" sqref="D88"/>
    </sheetView>
  </sheetViews>
  <sheetFormatPr baseColWidth="10" defaultRowHeight="15" x14ac:dyDescent="0.25"/>
  <cols>
    <col min="1" max="1" width="74" bestFit="1" customWidth="1"/>
    <col min="2" max="2" width="63.85546875" bestFit="1" customWidth="1"/>
    <col min="3" max="3" width="25.42578125" bestFit="1" customWidth="1"/>
  </cols>
  <sheetData>
    <row r="1" spans="1:3" s="3" customFormat="1" x14ac:dyDescent="0.25">
      <c r="A1" s="11" t="s">
        <v>28</v>
      </c>
      <c r="B1" s="11" t="s">
        <v>29</v>
      </c>
      <c r="C1" s="11" t="s">
        <v>30</v>
      </c>
    </row>
    <row r="2" spans="1:3" x14ac:dyDescent="0.25">
      <c r="A2" s="15" t="str">
        <f>'Klubak-Clubes (A1)'!A3</f>
        <v xml:space="preserve">CLUB BALONMANO FEMENINO EHARIALDEA  </v>
      </c>
      <c r="B2" s="16" t="s">
        <v>26</v>
      </c>
      <c r="C2" s="8">
        <f>'Klubak-Clubes (A1)'!B3</f>
        <v>2142.23</v>
      </c>
    </row>
    <row r="3" spans="1:3" x14ac:dyDescent="0.25">
      <c r="A3" s="15" t="str">
        <f>'Klubak-Clubes (A1)'!A4</f>
        <v xml:space="preserve">AGRUPACION DEPORTIVA TENIS MESA GASTEIZ  </v>
      </c>
      <c r="B3" s="16" t="s">
        <v>26</v>
      </c>
      <c r="C3" s="8">
        <f>'Klubak-Clubes (A1)'!B4</f>
        <v>1606.67</v>
      </c>
    </row>
    <row r="4" spans="1:3" x14ac:dyDescent="0.25">
      <c r="A4" s="15" t="str">
        <f>'Klubak-Clubes (A1)'!A5</f>
        <v xml:space="preserve">RELEVE GIMNASIA KLUBA  </v>
      </c>
      <c r="B4" s="16" t="s">
        <v>26</v>
      </c>
      <c r="C4" s="8">
        <f>'Klubak-Clubes (A1)'!B5</f>
        <v>2677.7900000000004</v>
      </c>
    </row>
    <row r="5" spans="1:3" x14ac:dyDescent="0.25">
      <c r="A5" s="15" t="str">
        <f>'Klubak-Clubes (A1)'!A6</f>
        <v xml:space="preserve">CLUB DEPORTIVO ZUZENAK  </v>
      </c>
      <c r="B5" s="16" t="s">
        <v>26</v>
      </c>
      <c r="C5" s="8">
        <f>'Klubak-Clubes (A1)'!B6</f>
        <v>1606.67</v>
      </c>
    </row>
    <row r="6" spans="1:3" x14ac:dyDescent="0.25">
      <c r="A6" s="15" t="str">
        <f>'Klubak-Clubes (A1)'!A7</f>
        <v xml:space="preserve">CLUB ARABATXO DE GIMNASIA  </v>
      </c>
      <c r="B6" s="16" t="s">
        <v>26</v>
      </c>
      <c r="C6" s="8">
        <f>'Klubak-Clubes (A1)'!B7</f>
        <v>12217.7</v>
      </c>
    </row>
    <row r="7" spans="1:3" x14ac:dyDescent="0.25">
      <c r="A7" s="15" t="str">
        <f>'Klubak-Clubes (A1)'!A8</f>
        <v xml:space="preserve">CLUB DE LUCHA ARANAKO  </v>
      </c>
      <c r="B7" s="16" t="s">
        <v>26</v>
      </c>
      <c r="C7" s="8">
        <f>'Klubak-Clubes (A1)'!B8</f>
        <v>535.55999999999995</v>
      </c>
    </row>
    <row r="8" spans="1:3" x14ac:dyDescent="0.25">
      <c r="A8" s="15" t="str">
        <f>'Klubak-Clubes (A1)'!A9</f>
        <v xml:space="preserve">CLUB DEPORTIVO BETI AURRERA  </v>
      </c>
      <c r="B8" s="16" t="s">
        <v>26</v>
      </c>
      <c r="C8" s="8">
        <f>'Klubak-Clubes (A1)'!B9</f>
        <v>5588.41</v>
      </c>
    </row>
    <row r="9" spans="1:3" x14ac:dyDescent="0.25">
      <c r="A9" s="15" t="str">
        <f>'Klubak-Clubes (A1)'!A10</f>
        <v xml:space="preserve">CLUB DEPORTIVO AMURRIOKO ARESKETA GIMNASIA KIROL ELKARTEA  </v>
      </c>
      <c r="B9" s="16" t="s">
        <v>26</v>
      </c>
      <c r="C9" s="8">
        <f>'Klubak-Clubes (A1)'!B10</f>
        <v>275.60000000000002</v>
      </c>
    </row>
    <row r="10" spans="1:3" x14ac:dyDescent="0.25">
      <c r="A10" s="15" t="str">
        <f>'Klubak-Clubes (A1)'!A11</f>
        <v xml:space="preserve">ASOCIACION A FAVOR DE PERSONAS CON DISCAPACIDAD INTELECTUAL DE  </v>
      </c>
      <c r="B10" s="16" t="s">
        <v>26</v>
      </c>
      <c r="C10" s="8">
        <f>'Klubak-Clubes (A1)'!B11</f>
        <v>615.88</v>
      </c>
    </row>
    <row r="11" spans="1:3" x14ac:dyDescent="0.25">
      <c r="A11" s="15" t="str">
        <f>'Klubak-Clubes (A1)'!A12</f>
        <v xml:space="preserve">CLUB LA BLANCA  </v>
      </c>
      <c r="B11" s="16" t="s">
        <v>26</v>
      </c>
      <c r="C11" s="8">
        <f>'Klubak-Clubes (A1)'!B12</f>
        <v>13549.56</v>
      </c>
    </row>
    <row r="12" spans="1:3" x14ac:dyDescent="0.25">
      <c r="A12" s="15" t="str">
        <f>'Klubak-Clubes (A1)'!A13</f>
        <v xml:space="preserve">BETI ARABA D13 CLUB DEPORTIVO  </v>
      </c>
      <c r="B12" s="16" t="s">
        <v>26</v>
      </c>
      <c r="C12" s="8">
        <f>'Klubak-Clubes (A1)'!B13</f>
        <v>1847.66</v>
      </c>
    </row>
    <row r="13" spans="1:3" x14ac:dyDescent="0.25">
      <c r="A13" s="15" t="str">
        <f>'Klubak-Clubes (A1)'!A14</f>
        <v xml:space="preserve">ARITZA CLUB  </v>
      </c>
      <c r="B13" s="16" t="s">
        <v>26</v>
      </c>
      <c r="C13" s="8">
        <f>'Klubak-Clubes (A1)'!B14</f>
        <v>8033.34</v>
      </c>
    </row>
    <row r="14" spans="1:3" x14ac:dyDescent="0.25">
      <c r="A14" s="15" t="str">
        <f>'Klubak-Clubes (A1)'!A15</f>
        <v xml:space="preserve">CLUB DEPORTIVO ASPACE-ALAVA  </v>
      </c>
      <c r="B14" s="16" t="s">
        <v>26</v>
      </c>
      <c r="C14" s="8">
        <f>'Klubak-Clubes (A1)'!B15</f>
        <v>1606.67</v>
      </c>
    </row>
    <row r="15" spans="1:3" x14ac:dyDescent="0.25">
      <c r="A15" s="15" t="str">
        <f>'Klubak-Clubes (A1)'!A16</f>
        <v xml:space="preserve">C. NATACION MENDITXO  </v>
      </c>
      <c r="B15" s="16" t="s">
        <v>26</v>
      </c>
      <c r="C15" s="8">
        <f>'Klubak-Clubes (A1)'!B16</f>
        <v>12317.78</v>
      </c>
    </row>
    <row r="16" spans="1:3" x14ac:dyDescent="0.25">
      <c r="A16" s="15" t="str">
        <f>'Klubak-Clubes (A1)'!A17</f>
        <v xml:space="preserve">CLUB NATACION JUDIZMENDI  </v>
      </c>
      <c r="B16" s="16" t="s">
        <v>26</v>
      </c>
      <c r="C16" s="8">
        <f>'Klubak-Clubes (A1)'!B17</f>
        <v>10200</v>
      </c>
    </row>
    <row r="17" spans="1:3" x14ac:dyDescent="0.25">
      <c r="A17" s="15" t="str">
        <f>'Klubak-Clubes (A1)'!A18</f>
        <v xml:space="preserve">CLUB DEPORTIVO PELOTAZALE DE GASTEIZ ERREKALEOR  </v>
      </c>
      <c r="B17" s="16" t="s">
        <v>26</v>
      </c>
      <c r="C17" s="8">
        <f>'Klubak-Clubes (A1)'!B18</f>
        <v>1606.67</v>
      </c>
    </row>
    <row r="18" spans="1:3" x14ac:dyDescent="0.25">
      <c r="A18" s="15" t="str">
        <f>'Klubak-Clubes (A1)'!A19</f>
        <v xml:space="preserve">CLUB GIMNASIA RITMICA VITORIA SUPRA  </v>
      </c>
      <c r="B18" s="16" t="s">
        <v>26</v>
      </c>
      <c r="C18" s="8">
        <f>'Klubak-Clubes (A1)'!B19</f>
        <v>6985.51</v>
      </c>
    </row>
    <row r="19" spans="1:3" x14ac:dyDescent="0.25">
      <c r="A19" s="15" t="str">
        <f>'Klubak-Clubes (A1)'!A20</f>
        <v xml:space="preserve">CLUB OSKITXO  </v>
      </c>
      <c r="B19" s="16" t="s">
        <v>26</v>
      </c>
      <c r="C19" s="8">
        <f>'Klubak-Clubes (A1)'!B20</f>
        <v>4657.01</v>
      </c>
    </row>
    <row r="20" spans="1:3" x14ac:dyDescent="0.25">
      <c r="A20" s="15" t="str">
        <f>'Klubak-Clubes (A1)'!A21</f>
        <v xml:space="preserve">CLUB GIMNASIA CETED VITORIA  </v>
      </c>
      <c r="B20" s="16" t="s">
        <v>26</v>
      </c>
      <c r="C20" s="8">
        <f>'Klubak-Clubes (A1)'!B21</f>
        <v>7350.5599999999977</v>
      </c>
    </row>
    <row r="21" spans="1:3" x14ac:dyDescent="0.25">
      <c r="A21" s="15" t="str">
        <f>'Klubak-Clubes (A1)'!A22</f>
        <v xml:space="preserve">C. D. SAN IGNACIO  </v>
      </c>
      <c r="B21" s="16" t="s">
        <v>26</v>
      </c>
      <c r="C21" s="8">
        <f>'Klubak-Clubes (A1)'!B22</f>
        <v>5355.56</v>
      </c>
    </row>
    <row r="22" spans="1:3" x14ac:dyDescent="0.25">
      <c r="A22" s="15" t="str">
        <f>'Klubak-Clubes (A1)'!A23</f>
        <v xml:space="preserve">ZIKLOKROSEROAK TXIRRINDULARITZA KLUBA  </v>
      </c>
      <c r="B22" s="16" t="s">
        <v>26</v>
      </c>
      <c r="C22" s="8">
        <f>'Klubak-Clubes (A1)'!B23</f>
        <v>3748.89</v>
      </c>
    </row>
    <row r="23" spans="1:3" x14ac:dyDescent="0.25">
      <c r="A23" s="15" t="str">
        <f>'Klubak-Clubes (A1)'!A24</f>
        <v xml:space="preserve">ALDAKETA DARRAI TXIRRINDULARITXA KLUBA  </v>
      </c>
      <c r="B23" s="16" t="s">
        <v>26</v>
      </c>
      <c r="C23" s="8">
        <f>'Klubak-Clubes (A1)'!B24</f>
        <v>3725.6</v>
      </c>
    </row>
    <row r="24" spans="1:3" x14ac:dyDescent="0.25">
      <c r="A24" s="15" t="str">
        <f>'Klubak-Clubes (A1)'!A25</f>
        <v xml:space="preserve">GAZTEDI RUGBY TALDEA  </v>
      </c>
      <c r="B24" s="16" t="s">
        <v>26</v>
      </c>
      <c r="C24" s="8">
        <f>'Klubak-Clubes (A1)'!B25</f>
        <v>8033.34</v>
      </c>
    </row>
    <row r="25" spans="1:3" x14ac:dyDescent="0.25">
      <c r="A25" s="15" t="str">
        <f>'Klubak-Clubes (A1)'!A26</f>
        <v xml:space="preserve">CLUB DE TIRO OLIMPICO EMILIO ALAVA  </v>
      </c>
      <c r="B25" s="16" t="s">
        <v>26</v>
      </c>
      <c r="C25" s="8">
        <f>'Klubak-Clubes (A1)'!B26</f>
        <v>1862.8</v>
      </c>
    </row>
    <row r="26" spans="1:3" x14ac:dyDescent="0.25">
      <c r="A26" s="15" t="str">
        <f>'Klubak-Clubes (A1)'!A27</f>
        <v xml:space="preserve">AEROBIC-BIRIBILDU CD DE GIMNASIA GASTEIZ  </v>
      </c>
      <c r="B26" s="16" t="s">
        <v>26</v>
      </c>
      <c r="C26" s="8">
        <f>'Klubak-Clubes (A1)'!B27</f>
        <v>8373.2699999999968</v>
      </c>
    </row>
    <row r="27" spans="1:3" x14ac:dyDescent="0.25">
      <c r="A27" s="15" t="str">
        <f>'Klubak-Clubes (A1)'!A28</f>
        <v xml:space="preserve">CLUB CICLISTA ZUYANO  </v>
      </c>
      <c r="B27" s="16" t="s">
        <v>26</v>
      </c>
      <c r="C27" s="8">
        <f>'Klubak-Clubes (A1)'!B28</f>
        <v>2794.21</v>
      </c>
    </row>
    <row r="28" spans="1:3" x14ac:dyDescent="0.25">
      <c r="A28" s="15" t="str">
        <f>'Klubak-Clubes (A1)'!A29</f>
        <v xml:space="preserve">ARASKI ARABAKO EMAKUMEEN SASKIBALOIA ELKARTEA DE VITORIA-GASTEIZ  </v>
      </c>
      <c r="B28" s="16" t="s">
        <v>26</v>
      </c>
      <c r="C28" s="8">
        <f>'Klubak-Clubes (A1)'!B29</f>
        <v>12317.78</v>
      </c>
    </row>
    <row r="29" spans="1:3" x14ac:dyDescent="0.25">
      <c r="A29" s="15" t="str">
        <f>'Klubak-Clubes (A1)'!A30</f>
        <v xml:space="preserve">SUMENDI C.D. PATINAJE DE VITORIA-GASTEIZ  </v>
      </c>
      <c r="B29" s="16" t="s">
        <v>26</v>
      </c>
      <c r="C29" s="8">
        <f>'Klubak-Clubes (A1)'!B30</f>
        <v>2463.56</v>
      </c>
    </row>
    <row r="30" spans="1:3" x14ac:dyDescent="0.25">
      <c r="A30" s="15" t="str">
        <f>'Klubak-Clubes (A1)'!A31</f>
        <v xml:space="preserve">CLUB DEPORTIVO GIMNASIA BETI-RITMICA  </v>
      </c>
      <c r="B30" s="16" t="s">
        <v>26</v>
      </c>
      <c r="C30" s="8">
        <f>'Klubak-Clubes (A1)'!B31</f>
        <v>4191.3099999999995</v>
      </c>
    </row>
    <row r="31" spans="1:3" x14ac:dyDescent="0.25">
      <c r="A31" s="15" t="str">
        <f>'Klubak-Clubes (A1)'!A32</f>
        <v xml:space="preserve">GANBEGI 6-2 HOCKEY TALDEA  </v>
      </c>
      <c r="B31" s="16" t="s">
        <v>26</v>
      </c>
      <c r="C31" s="8">
        <f>'Klubak-Clubes (A1)'!B32</f>
        <v>1847.66</v>
      </c>
    </row>
    <row r="32" spans="1:3" x14ac:dyDescent="0.25">
      <c r="A32" s="15" t="str">
        <f>'Klubak-Clubes (A1)'!A33</f>
        <v xml:space="preserve">CLUB BARRUTIA ATLETISMO ELKARTEA  </v>
      </c>
      <c r="B32" s="16" t="s">
        <v>26</v>
      </c>
      <c r="C32" s="8">
        <f>'Klubak-Clubes (A1)'!B33</f>
        <v>0</v>
      </c>
    </row>
    <row r="33" spans="1:3" x14ac:dyDescent="0.25">
      <c r="A33" s="15" t="str">
        <f>'Klubak-Clubes (A1)'!A34</f>
        <v xml:space="preserve">CLUB DEPORTIVO CORAZONISTAS DE VITORIA  </v>
      </c>
      <c r="B33" s="16" t="s">
        <v>26</v>
      </c>
      <c r="C33" s="8">
        <f>'Klubak-Clubes (A1)'!B34</f>
        <v>6426.67</v>
      </c>
    </row>
    <row r="34" spans="1:3" x14ac:dyDescent="0.25">
      <c r="A34" s="15" t="str">
        <f>'Klubak-Clubes (A1)'!A35</f>
        <v xml:space="preserve">HARRIKADA NEGUKO KIROL KLUBA  </v>
      </c>
      <c r="B34" s="16" t="s">
        <v>26</v>
      </c>
      <c r="C34" s="8">
        <f>'Klubak-Clubes (A1)'!B35</f>
        <v>5355.56</v>
      </c>
    </row>
    <row r="35" spans="1:3" x14ac:dyDescent="0.25">
      <c r="A35" s="15" t="str">
        <f>'Klubak-Clubes (A1)'!A36</f>
        <v xml:space="preserve">ELURRA KULTUR ETA KIROL ELKARTEA DE TOLOSA  </v>
      </c>
      <c r="B35" s="16" t="s">
        <v>26</v>
      </c>
      <c r="C35" s="8">
        <f>'Klubak-Clubes (A1)'!B36</f>
        <v>4249.6399999999994</v>
      </c>
    </row>
    <row r="36" spans="1:3" x14ac:dyDescent="0.25">
      <c r="A36" s="15" t="str">
        <f>'Klubak-Clubes (A1)'!A37</f>
        <v xml:space="preserve">AGRUPACION DEPORTIVA KYU  </v>
      </c>
      <c r="B36" s="16" t="s">
        <v>26</v>
      </c>
      <c r="C36" s="8">
        <f>'Klubak-Clubes (A1)'!B37</f>
        <v>3259.9</v>
      </c>
    </row>
    <row r="37" spans="1:3" x14ac:dyDescent="0.25">
      <c r="A37" s="15" t="str">
        <f>'Klubak-Clubes (A1)'!A38</f>
        <v xml:space="preserve">LAUTADA URPOLO GASTEIZ IGERIKETA KIROL ELKARTEA  </v>
      </c>
      <c r="B37" s="16" t="s">
        <v>26</v>
      </c>
      <c r="C37" s="8">
        <f>'Klubak-Clubes (A1)'!B38</f>
        <v>11086</v>
      </c>
    </row>
    <row r="38" spans="1:3" x14ac:dyDescent="0.25">
      <c r="A38" s="15" t="str">
        <f>'Klubak-Clubes (A1)'!A39</f>
        <v xml:space="preserve">CLUB PATINAJE DESLIZA VITORIA  </v>
      </c>
      <c r="B38" s="16" t="s">
        <v>26</v>
      </c>
      <c r="C38" s="8">
        <f>'Klubak-Clubes (A1)'!B39</f>
        <v>2794.21</v>
      </c>
    </row>
    <row r="39" spans="1:3" x14ac:dyDescent="0.25">
      <c r="A39" s="15" t="str">
        <f>'Klubak-Clubes (A1)'!A40</f>
        <v xml:space="preserve">CLUB DEPORTIVO AURRERA DE VITORIA  </v>
      </c>
      <c r="B39" s="16" t="s">
        <v>26</v>
      </c>
      <c r="C39" s="8">
        <f>'Klubak-Clubes (A1)'!B40</f>
        <v>5206.8999999999996</v>
      </c>
    </row>
    <row r="40" spans="1:3" x14ac:dyDescent="0.25">
      <c r="A40" s="15" t="str">
        <f>'Klubak-Clubes (A1)'!A41</f>
        <v xml:space="preserve">JATORKIDE BOLEIBOL KIROL KLUBA  </v>
      </c>
      <c r="B40" s="16" t="s">
        <v>26</v>
      </c>
      <c r="C40" s="8">
        <f>'Klubak-Clubes (A1)'!B41</f>
        <v>8568.9</v>
      </c>
    </row>
    <row r="41" spans="1:3" s="10" customFormat="1" x14ac:dyDescent="0.25">
      <c r="A41" s="16" t="str">
        <f>'Kirolariak-Deportistas (A2)'!A3</f>
        <v>AINHOA SANTAMARIA MARTIN</v>
      </c>
      <c r="B41" s="16" t="s">
        <v>111</v>
      </c>
      <c r="C41" s="21">
        <f>'Kirolariak-Deportistas (A2)'!C3</f>
        <v>591.95000000000005</v>
      </c>
    </row>
    <row r="42" spans="1:3" s="10" customFormat="1" x14ac:dyDescent="0.25">
      <c r="A42" s="16" t="str">
        <f>'Kirolariak-Deportistas (A2)'!A4</f>
        <v>JOSE SANTIAGO ARGOTE CAMENO</v>
      </c>
      <c r="B42" s="16" t="s">
        <v>111</v>
      </c>
      <c r="C42" s="21">
        <f>'Kirolariak-Deportistas (A2)'!C4</f>
        <v>739.93</v>
      </c>
    </row>
    <row r="43" spans="1:3" s="10" customFormat="1" x14ac:dyDescent="0.25">
      <c r="A43" s="16" t="str">
        <f>'Kirolariak-Deportistas (A2)'!A5</f>
        <v>UNAI BAIGORRI ALONSO</v>
      </c>
      <c r="B43" s="16" t="s">
        <v>111</v>
      </c>
      <c r="C43" s="21">
        <f>'Kirolariak-Deportistas (A2)'!C5</f>
        <v>772.11</v>
      </c>
    </row>
    <row r="44" spans="1:3" s="22" customFormat="1" x14ac:dyDescent="0.25">
      <c r="A44" s="16" t="str">
        <f>'Kirolariak-Deportistas (A2)'!A6</f>
        <v>KERMAN PEREZ DE HEREDIA ARBIGANO</v>
      </c>
      <c r="B44" s="16" t="s">
        <v>111</v>
      </c>
      <c r="C44" s="21">
        <f>'Kirolariak-Deportistas (A2)'!C6</f>
        <v>643.42999999999995</v>
      </c>
    </row>
    <row r="45" spans="1:3" s="22" customFormat="1" x14ac:dyDescent="0.25">
      <c r="A45" s="16" t="str">
        <f>'Kirolariak-Deportistas (A2)'!A7</f>
        <v>NEREA CORRES ALVAREZ</v>
      </c>
      <c r="B45" s="16" t="s">
        <v>111</v>
      </c>
      <c r="C45" s="21">
        <f>'Kirolariak-Deportistas (A2)'!C7</f>
        <v>887.93</v>
      </c>
    </row>
    <row r="46" spans="1:3" s="22" customFormat="1" x14ac:dyDescent="0.25">
      <c r="A46" s="16" t="str">
        <f>'Kirolariak-Deportistas (A2)'!A8</f>
        <v>PAULA ISPIZUA BALLESTEROS</v>
      </c>
      <c r="B46" s="16" t="s">
        <v>111</v>
      </c>
      <c r="C46" s="21">
        <f>'Kirolariak-Deportistas (A2)'!C8</f>
        <v>887.93</v>
      </c>
    </row>
    <row r="47" spans="1:3" s="22" customFormat="1" x14ac:dyDescent="0.25">
      <c r="A47" s="16" t="str">
        <f>'Kirolariak-Deportistas (A2)'!A9</f>
        <v>KEPA BARRENETXEA ANIA</v>
      </c>
      <c r="B47" s="16" t="s">
        <v>111</v>
      </c>
      <c r="C47" s="21">
        <f>'Kirolariak-Deportistas (A2)'!C9</f>
        <v>1109.9100000000001</v>
      </c>
    </row>
    <row r="48" spans="1:3" s="22" customFormat="1" x14ac:dyDescent="0.25">
      <c r="A48" s="16" t="str">
        <f>'Kirolariak-Deportistas (A2)'!A10</f>
        <v>MANUEL ANGEL MARTÍNEZ PABLOS</v>
      </c>
      <c r="B48" s="16" t="s">
        <v>111</v>
      </c>
      <c r="C48" s="21">
        <f>'Kirolariak-Deportistas (A2)'!C10</f>
        <v>887.93</v>
      </c>
    </row>
    <row r="49" spans="1:3" s="22" customFormat="1" x14ac:dyDescent="0.25">
      <c r="A49" s="16" t="str">
        <f>'Kirolariak-Deportistas (A2)'!A11</f>
        <v>PABLO CORRES ALVAREZ</v>
      </c>
      <c r="B49" s="16" t="s">
        <v>111</v>
      </c>
      <c r="C49" s="21">
        <f>'Kirolariak-Deportistas (A2)'!C11</f>
        <v>772.11</v>
      </c>
    </row>
    <row r="50" spans="1:3" s="22" customFormat="1" x14ac:dyDescent="0.25">
      <c r="A50" s="16" t="str">
        <f>'Kirolariak-Deportistas (A2)'!A12</f>
        <v>IRATI QUINTANA RUIZ DE AZUA</v>
      </c>
      <c r="B50" s="16" t="s">
        <v>111</v>
      </c>
      <c r="C50" s="21">
        <f>'Kirolariak-Deportistas (A2)'!C12</f>
        <v>887.93</v>
      </c>
    </row>
    <row r="51" spans="1:3" s="22" customFormat="1" x14ac:dyDescent="0.25">
      <c r="A51" s="16" t="str">
        <f>'Kirolariak-Deportistas (A2)'!A13</f>
        <v>IÑIGO RUIZ DE EGUILAZ GONZALEZ DE ASPURU</v>
      </c>
      <c r="B51" s="16" t="s">
        <v>111</v>
      </c>
      <c r="C51" s="21">
        <f>'Kirolariak-Deportistas (A2)'!C13</f>
        <v>579.08000000000004</v>
      </c>
    </row>
    <row r="52" spans="1:3" s="22" customFormat="1" x14ac:dyDescent="0.25">
      <c r="A52" s="16" t="str">
        <f>'Kirolariak-Deportistas (A2)'!A14</f>
        <v>SORAYA JIMENEZ DE LA PARRA</v>
      </c>
      <c r="B52" s="16" t="s">
        <v>111</v>
      </c>
      <c r="C52" s="21">
        <f>'Kirolariak-Deportistas (A2)'!C14</f>
        <v>739.94</v>
      </c>
    </row>
    <row r="53" spans="1:3" s="22" customFormat="1" x14ac:dyDescent="0.25">
      <c r="A53" s="16" t="str">
        <f>'Kirolariak-Deportistas (A2)'!A15</f>
        <v>JAVIER CARASA LÁZARO</v>
      </c>
      <c r="B53" s="16" t="s">
        <v>111</v>
      </c>
      <c r="C53" s="21">
        <f>'Kirolariak-Deportistas (A2)'!C15</f>
        <v>579.08000000000004</v>
      </c>
    </row>
    <row r="54" spans="1:3" s="22" customFormat="1" x14ac:dyDescent="0.25">
      <c r="A54" s="16" t="str">
        <f>'Kirolariak-Deportistas (A2)'!A16</f>
        <v>SALMA SOLAUN CAMPOS</v>
      </c>
      <c r="B54" s="16" t="s">
        <v>111</v>
      </c>
      <c r="C54" s="21">
        <f>'Kirolariak-Deportistas (A2)'!C16</f>
        <v>2219.8200000000002</v>
      </c>
    </row>
    <row r="55" spans="1:3" s="22" customFormat="1" x14ac:dyDescent="0.25">
      <c r="A55" s="16" t="str">
        <f>'Kirolariak-Deportistas (A2)'!A17</f>
        <v>RUTH PINEDO FERNANDEZ</v>
      </c>
      <c r="B55" s="16" t="s">
        <v>111</v>
      </c>
      <c r="C55" s="21">
        <f>'Kirolariak-Deportistas (A2)'!C17</f>
        <v>739.94</v>
      </c>
    </row>
    <row r="56" spans="1:3" s="22" customFormat="1" x14ac:dyDescent="0.25">
      <c r="A56" s="16" t="str">
        <f>'Kirolariak-Deportistas (A2)'!A18</f>
        <v>IZARO MARTINEZ ESCAÑO</v>
      </c>
      <c r="B56" s="16" t="s">
        <v>111</v>
      </c>
      <c r="C56" s="21">
        <f>'Kirolariak-Deportistas (A2)'!C18</f>
        <v>739.94</v>
      </c>
    </row>
    <row r="57" spans="1:3" s="22" customFormat="1" x14ac:dyDescent="0.25">
      <c r="A57" s="16" t="str">
        <f>'Kirolariak-Deportistas (A2)'!A19</f>
        <v>IRATI BLANCO RAMIREZ</v>
      </c>
      <c r="B57" s="16" t="s">
        <v>111</v>
      </c>
      <c r="C57" s="21">
        <f>'Kirolariak-Deportistas (A2)'!C19</f>
        <v>739.94</v>
      </c>
    </row>
    <row r="58" spans="1:3" s="10" customFormat="1" x14ac:dyDescent="0.25">
      <c r="A58" s="16" t="str">
        <f>'Kirolariak-Deportistas (A2)'!A20</f>
        <v>AGURTZANE EGILUZ IBARGUEN</v>
      </c>
      <c r="B58" s="16" t="s">
        <v>111</v>
      </c>
      <c r="C58" s="21">
        <f>'Kirolariak-Deportistas (A2)'!C20</f>
        <v>2297.5100000000002</v>
      </c>
    </row>
    <row r="59" spans="1:3" s="10" customFormat="1" x14ac:dyDescent="0.25">
      <c r="A59" s="16" t="str">
        <f>'Kirolariak-Deportistas (A2)'!A21</f>
        <v>RUBEN VISO VILLEGAS</v>
      </c>
      <c r="B59" s="16" t="s">
        <v>111</v>
      </c>
      <c r="C59" s="21">
        <f>'Kirolariak-Deportistas (A2)'!C21</f>
        <v>739.94</v>
      </c>
    </row>
    <row r="60" spans="1:3" s="10" customFormat="1" x14ac:dyDescent="0.25">
      <c r="A60" s="16" t="str">
        <f>'Kirolariak-Deportistas (A2)'!A22</f>
        <v>LUIS FERNANDO DE LA IGLESIA UGARTE</v>
      </c>
      <c r="B60" s="16" t="s">
        <v>111</v>
      </c>
      <c r="C60" s="21">
        <f>'Kirolariak-Deportistas (A2)'!C22</f>
        <v>772.11</v>
      </c>
    </row>
    <row r="61" spans="1:3" s="10" customFormat="1" x14ac:dyDescent="0.25">
      <c r="A61" s="16" t="str">
        <f>'Kirolariak-Deportistas (A2)'!A23</f>
        <v>ARATZ ASTEASU MUGICA</v>
      </c>
      <c r="B61" s="16" t="s">
        <v>111</v>
      </c>
      <c r="C61" s="21">
        <f>'Kirolariak-Deportistas (A2)'!C23</f>
        <v>643.42999999999995</v>
      </c>
    </row>
    <row r="62" spans="1:3" s="10" customFormat="1" x14ac:dyDescent="0.25">
      <c r="A62" s="16" t="str">
        <f>'Kirolariak-Deportistas (A2)'!A24</f>
        <v>MARIA DE LA O MARTINEZ BRUÑA</v>
      </c>
      <c r="B62" s="16" t="s">
        <v>111</v>
      </c>
      <c r="C62" s="21">
        <f>'Kirolariak-Deportistas (A2)'!C24</f>
        <v>591.95000000000005</v>
      </c>
    </row>
    <row r="63" spans="1:3" s="10" customFormat="1" x14ac:dyDescent="0.25">
      <c r="A63" s="16" t="str">
        <f>'Kirolariak-Deportistas (A2)'!A25</f>
        <v>LUCIA HERNANDEZ DIEZ</v>
      </c>
      <c r="B63" s="16" t="s">
        <v>111</v>
      </c>
      <c r="C63" s="21">
        <f>'Kirolariak-Deportistas (A2)'!C25</f>
        <v>739.94</v>
      </c>
    </row>
    <row r="64" spans="1:3" s="10" customFormat="1" x14ac:dyDescent="0.25">
      <c r="A64" s="16" t="str">
        <f>'Kirolariak-Deportistas (A2)'!A26</f>
        <v>NAIARA RODRIGUEZ RESA</v>
      </c>
      <c r="B64" s="16" t="s">
        <v>111</v>
      </c>
      <c r="C64" s="21">
        <f>'Kirolariak-Deportistas (A2)'!C26</f>
        <v>2297.5100000000002</v>
      </c>
    </row>
    <row r="65" spans="1:3" s="10" customFormat="1" x14ac:dyDescent="0.25">
      <c r="A65" s="16" t="str">
        <f>'Kirolariak-Deportistas (A2)'!A27</f>
        <v>LAURA UGARTE VALETA</v>
      </c>
      <c r="B65" s="16" t="s">
        <v>111</v>
      </c>
      <c r="C65" s="21">
        <f>'Kirolariak-Deportistas (A2)'!C27</f>
        <v>2297.5100000000002</v>
      </c>
    </row>
    <row r="66" spans="1:3" s="10" customFormat="1" x14ac:dyDescent="0.25">
      <c r="A66" s="16" t="str">
        <f>'Kirolariak-Deportistas (A2)'!A28</f>
        <v>IRAITZ PEREZ DE GOLDARAZENA URKIOLA</v>
      </c>
      <c r="B66" s="16" t="s">
        <v>111</v>
      </c>
      <c r="C66" s="21">
        <f>'Kirolariak-Deportistas (A2)'!C28</f>
        <v>579.08000000000004</v>
      </c>
    </row>
    <row r="67" spans="1:3" s="10" customFormat="1" x14ac:dyDescent="0.25">
      <c r="A67" s="16" t="str">
        <f>'Kirolariak-Deportistas (A2)'!A29</f>
        <v>ANE IBAÑEZ MONTON</v>
      </c>
      <c r="B67" s="16" t="s">
        <v>111</v>
      </c>
      <c r="C67" s="21">
        <f>'Kirolariak-Deportistas (A2)'!C29</f>
        <v>739.94</v>
      </c>
    </row>
    <row r="68" spans="1:3" s="10" customFormat="1" x14ac:dyDescent="0.25">
      <c r="A68" s="16" t="str">
        <f>'Kirolariak-Deportistas (A2)'!A30</f>
        <v>IZARO SAEZ DE IBARRA RUIZ DE ARBULO</v>
      </c>
      <c r="B68" s="16" t="s">
        <v>111</v>
      </c>
      <c r="C68" s="21">
        <f>'Kirolariak-Deportistas (A2)'!C30</f>
        <v>739.94</v>
      </c>
    </row>
    <row r="69" spans="1:3" s="10" customFormat="1" x14ac:dyDescent="0.25">
      <c r="A69" s="16" t="str">
        <f>'Kirolariak-Deportistas (A2)'!A31</f>
        <v>PEIO AÑARBE SIGÜENZA</v>
      </c>
      <c r="B69" s="16" t="s">
        <v>111</v>
      </c>
      <c r="C69" s="21">
        <f>'Kirolariak-Deportistas (A2)'!C31</f>
        <v>965.14</v>
      </c>
    </row>
    <row r="70" spans="1:3" s="10" customFormat="1" x14ac:dyDescent="0.25">
      <c r="A70" s="16" t="str">
        <f>'Kirolariak-Deportistas (A2)'!A32</f>
        <v>NAGORE MARTIN DE LA CAL</v>
      </c>
      <c r="B70" s="16" t="s">
        <v>111</v>
      </c>
      <c r="C70" s="21">
        <f>'Kirolariak-Deportistas (A2)'!C32</f>
        <v>1479.88</v>
      </c>
    </row>
    <row r="71" spans="1:3" s="10" customFormat="1" x14ac:dyDescent="0.25">
      <c r="A71" s="16" t="str">
        <f>'Kirolariak-Deportistas (A2)'!A33</f>
        <v>ÓSCAR CRIADO GUTIÉRREZ</v>
      </c>
      <c r="B71" s="16" t="s">
        <v>111</v>
      </c>
      <c r="C71" s="21">
        <f>'Kirolariak-Deportistas (A2)'!C33</f>
        <v>1331.89</v>
      </c>
    </row>
    <row r="72" spans="1:3" s="10" customFormat="1" x14ac:dyDescent="0.25">
      <c r="A72" s="16" t="str">
        <f>'Kirolariak-Deportistas (A2)'!A34</f>
        <v>EDER SAEZ DE OCARIZ GANUZA</v>
      </c>
      <c r="B72" s="16" t="s">
        <v>111</v>
      </c>
      <c r="C72" s="21">
        <f>'Kirolariak-Deportistas (A2)'!C34</f>
        <v>772.11</v>
      </c>
    </row>
    <row r="73" spans="1:3" s="10" customFormat="1" x14ac:dyDescent="0.25">
      <c r="A73" s="16" t="str">
        <f>'Kirolariak-Deportistas (A2)'!A35</f>
        <v>LEIRE OLAVARRIETA ARBULU</v>
      </c>
      <c r="B73" s="16" t="s">
        <v>111</v>
      </c>
      <c r="C73" s="21">
        <f>'Kirolariak-Deportistas (A2)'!C35</f>
        <v>772.11</v>
      </c>
    </row>
    <row r="74" spans="1:3" s="10" customFormat="1" x14ac:dyDescent="0.25">
      <c r="A74" s="16" t="str">
        <f>'Kirolariak-Deportistas (A2)'!A36</f>
        <v>PURIFICACION LOPEZ DE URALDE MARTINEZ DE SORIA</v>
      </c>
      <c r="B74" s="16" t="s">
        <v>111</v>
      </c>
      <c r="C74" s="21">
        <f>'Kirolariak-Deportistas (A2)'!C36</f>
        <v>887.93</v>
      </c>
    </row>
    <row r="75" spans="1:3" s="10" customFormat="1" x14ac:dyDescent="0.25">
      <c r="A75" s="16" t="str">
        <f>'Kirolariak-Deportistas (A2)'!A37</f>
        <v>ANE SAN PEDRO ASPE</v>
      </c>
      <c r="B75" s="16" t="s">
        <v>111</v>
      </c>
      <c r="C75" s="21">
        <f>'Kirolariak-Deportistas (A2)'!C37</f>
        <v>887.93</v>
      </c>
    </row>
    <row r="76" spans="1:3" s="10" customFormat="1" x14ac:dyDescent="0.25">
      <c r="A76" s="16" t="str">
        <f>'Kirolariak-Deportistas (A2)'!A38</f>
        <v>FRANCISCO JOSE PEULA CABELLO</v>
      </c>
      <c r="B76" s="16" t="s">
        <v>111</v>
      </c>
      <c r="C76" s="21">
        <f>'Kirolariak-Deportistas (A2)'!C38</f>
        <v>1029.48</v>
      </c>
    </row>
    <row r="77" spans="1:3" s="10" customFormat="1" x14ac:dyDescent="0.25">
      <c r="A77" s="16" t="str">
        <f>'Kirolariak-Deportistas (A2)'!A39</f>
        <v>ARRATE CHILLON BARBADILLO</v>
      </c>
      <c r="B77" s="16" t="s">
        <v>111</v>
      </c>
      <c r="C77" s="21">
        <f>'Kirolariak-Deportistas (A2)'!C39</f>
        <v>887.93</v>
      </c>
    </row>
    <row r="78" spans="1:3" s="10" customFormat="1" x14ac:dyDescent="0.25">
      <c r="A78" s="16" t="str">
        <f>'Kirolariak-Deportistas (A2)'!A40</f>
        <v>ROBERTO GALDOS OGUETA</v>
      </c>
      <c r="B78" s="16" t="s">
        <v>111</v>
      </c>
      <c r="C78" s="21">
        <f>'Kirolariak-Deportistas (A2)'!C40</f>
        <v>591.95000000000005</v>
      </c>
    </row>
    <row r="79" spans="1:3" s="10" customFormat="1" x14ac:dyDescent="0.25">
      <c r="A79" s="16" t="str">
        <f>'Kirolariak-Deportistas (A2)'!A41</f>
        <v>MALEN ACEDO VELEZ DE MENDIZABAL</v>
      </c>
      <c r="B79" s="16" t="s">
        <v>111</v>
      </c>
      <c r="C79" s="21">
        <f>'Kirolariak-Deportistas (A2)'!C41</f>
        <v>739.94</v>
      </c>
    </row>
    <row r="80" spans="1:3" x14ac:dyDescent="0.25">
      <c r="A80" s="16" t="str">
        <f>'Kirolariak-Deportistas (A2)'!A42</f>
        <v>IDOIA RAMIREZ DE LA PECIÑA MARTINEZ DE ILARDUYA</v>
      </c>
      <c r="B80" s="16" t="s">
        <v>111</v>
      </c>
      <c r="C80" s="21">
        <f>'Kirolariak-Deportistas (A2)'!C42</f>
        <v>591.95000000000005</v>
      </c>
    </row>
    <row r="81" spans="1:3" x14ac:dyDescent="0.25">
      <c r="A81" s="16" t="str">
        <f>'Kirolariak-Deportistas (A2)'!A43</f>
        <v>IRANTZU MACHAIN RUIZ DE AZUA</v>
      </c>
      <c r="B81" s="16" t="s">
        <v>111</v>
      </c>
      <c r="C81" s="21">
        <f>'Kirolariak-Deportistas (A2)'!C43</f>
        <v>887.93</v>
      </c>
    </row>
    <row r="82" spans="1:3" x14ac:dyDescent="0.25">
      <c r="A82" s="16" t="str">
        <f>'Kirolariak-Deportistas (A2)'!A44</f>
        <v>JON BEOBIDE RAMIREZ</v>
      </c>
      <c r="B82" s="16" t="s">
        <v>111</v>
      </c>
      <c r="C82" s="21">
        <f>'Kirolariak-Deportistas (A2)'!C44</f>
        <v>772.11</v>
      </c>
    </row>
    <row r="83" spans="1:3" x14ac:dyDescent="0.25">
      <c r="A83" s="16" t="str">
        <f>'Kirolariak-Deportistas (A2)'!A45</f>
        <v>AURA CRISTINA QUINTANA HERRERA</v>
      </c>
      <c r="B83" s="16" t="s">
        <v>111</v>
      </c>
      <c r="C83" s="21">
        <f>'Kirolariak-Deportistas (A2)'!C45</f>
        <v>443.96</v>
      </c>
    </row>
    <row r="84" spans="1:3" s="22" customFormat="1" x14ac:dyDescent="0.25">
      <c r="A84" s="16" t="str">
        <f>'Kirolariak-Deportistas (A2)'!A46</f>
        <v>ALAZNE BERTOLINI SÁNCHEZ</v>
      </c>
      <c r="B84" s="16" t="s">
        <v>111</v>
      </c>
      <c r="C84" s="21">
        <f>'Kirolariak-Deportistas (A2)'!C46</f>
        <v>739.94</v>
      </c>
    </row>
    <row r="85" spans="1:3" s="22" customFormat="1" x14ac:dyDescent="0.25">
      <c r="A85" s="16" t="str">
        <f>'Etork kirolariak-Promesas (A3)'!A3</f>
        <v>MARIA CASTILLO GOMEZ DE SEGURA</v>
      </c>
      <c r="B85" s="16" t="s">
        <v>27</v>
      </c>
      <c r="C85" s="13">
        <f>'Etork kirolariak-Promesas (A3)'!C3</f>
        <v>377.25</v>
      </c>
    </row>
    <row r="86" spans="1:3" s="22" customFormat="1" x14ac:dyDescent="0.25">
      <c r="A86" s="16" t="str">
        <f>'Etork kirolariak-Promesas (A3)'!A4</f>
        <v>LAURA BANKO SAN JUAN</v>
      </c>
      <c r="B86" s="16" t="s">
        <v>27</v>
      </c>
      <c r="C86" s="13">
        <f>'Etork kirolariak-Promesas (A3)'!C4</f>
        <v>1430</v>
      </c>
    </row>
    <row r="87" spans="1:3" s="22" customFormat="1" x14ac:dyDescent="0.25">
      <c r="A87" s="16" t="str">
        <f>'Etork kirolariak-Promesas (A3)'!A5</f>
        <v>LEIRE GARAI GAINZARAIN</v>
      </c>
      <c r="B87" s="16" t="s">
        <v>27</v>
      </c>
      <c r="C87" s="13">
        <f>'Etork kirolariak-Promesas (A3)'!C5</f>
        <v>798.01</v>
      </c>
    </row>
    <row r="88" spans="1:3" s="22" customFormat="1" x14ac:dyDescent="0.25">
      <c r="A88" s="16" t="str">
        <f>'Etork kirolariak-Promesas (A3)'!A6</f>
        <v>ANA ARRIETA FORONDA</v>
      </c>
      <c r="B88" s="16" t="s">
        <v>27</v>
      </c>
      <c r="C88" s="13">
        <f>'Etork kirolariak-Promesas (A3)'!C6</f>
        <v>390</v>
      </c>
    </row>
    <row r="89" spans="1:3" s="22" customFormat="1" x14ac:dyDescent="0.25">
      <c r="A89" s="16" t="str">
        <f>'Etork kirolariak-Promesas (A3)'!A7</f>
        <v>ADRIAN OCIO MARCA</v>
      </c>
      <c r="B89" s="16" t="s">
        <v>27</v>
      </c>
      <c r="C89" s="13">
        <f>'Etork kirolariak-Promesas (A3)'!C7</f>
        <v>806.7</v>
      </c>
    </row>
    <row r="90" spans="1:3" s="22" customFormat="1" x14ac:dyDescent="0.25">
      <c r="A90" s="16" t="str">
        <f>'Etork kirolariak-Promesas (A3)'!A8</f>
        <v>ALBA PINILLA SANCHEZ</v>
      </c>
      <c r="B90" s="16" t="s">
        <v>27</v>
      </c>
      <c r="C90" s="13">
        <f>'Etork kirolariak-Promesas (A3)'!C8</f>
        <v>1014.5</v>
      </c>
    </row>
    <row r="91" spans="1:3" s="22" customFormat="1" x14ac:dyDescent="0.25">
      <c r="A91" s="16" t="str">
        <f>'Etork kirolariak-Promesas (A3)'!A9</f>
        <v>MARIA MODENES GARCIA DE MOTILOA</v>
      </c>
      <c r="B91" s="16" t="s">
        <v>27</v>
      </c>
      <c r="C91" s="13">
        <f>'Etork kirolariak-Promesas (A3)'!C9</f>
        <v>515</v>
      </c>
    </row>
    <row r="92" spans="1:3" s="22" customFormat="1" x14ac:dyDescent="0.25">
      <c r="A92" s="16" t="str">
        <f>'Etork kirolariak-Promesas (A3)'!A10</f>
        <v>IDOIA CUADRA IBAÑEZ DE ELEJALDE</v>
      </c>
      <c r="B92" s="16" t="s">
        <v>27</v>
      </c>
      <c r="C92" s="13">
        <f>'Etork kirolariak-Promesas (A3)'!C10</f>
        <v>830</v>
      </c>
    </row>
    <row r="93" spans="1:3" s="22" customFormat="1" x14ac:dyDescent="0.25">
      <c r="A93" s="16" t="str">
        <f>'Etork kirolariak-Promesas (A3)'!A11</f>
        <v>AITOR LOPEZ DE LACALLE REMENTERIA</v>
      </c>
      <c r="B93" s="16" t="s">
        <v>27</v>
      </c>
      <c r="C93" s="13">
        <f>'Etork kirolariak-Promesas (A3)'!C11</f>
        <v>1137.81</v>
      </c>
    </row>
    <row r="94" spans="1:3" s="22" customFormat="1" x14ac:dyDescent="0.25">
      <c r="A94" s="16" t="str">
        <f>'Etork kirolariak-Promesas (A3)'!A12</f>
        <v>SUSANA IBAÑEZ DE OPACUA ACOSTA</v>
      </c>
      <c r="B94" s="16" t="s">
        <v>27</v>
      </c>
      <c r="C94" s="13">
        <f>'Etork kirolariak-Promesas (A3)'!C12</f>
        <v>1622.67</v>
      </c>
    </row>
    <row r="95" spans="1:3" s="22" customFormat="1" x14ac:dyDescent="0.25">
      <c r="A95" s="16" t="str">
        <f>'Etork kirolariak-Promesas (A3)'!A13</f>
        <v>ENRIQUE JIMENEZ PEREZ</v>
      </c>
      <c r="B95" s="16" t="s">
        <v>27</v>
      </c>
      <c r="C95" s="13">
        <f>'Etork kirolariak-Promesas (A3)'!C13</f>
        <v>290</v>
      </c>
    </row>
    <row r="96" spans="1:3" s="22" customFormat="1" x14ac:dyDescent="0.25">
      <c r="A96" s="16" t="str">
        <f>'Etork kirolariak-Promesas (A3)'!A14</f>
        <v>FABIOLA WALESKA SIGUENZA TAMAYO</v>
      </c>
      <c r="B96" s="16" t="s">
        <v>27</v>
      </c>
      <c r="C96" s="13">
        <f>'Etork kirolariak-Promesas (A3)'!C14</f>
        <v>952.4</v>
      </c>
    </row>
    <row r="97" spans="1:3" s="22" customFormat="1" x14ac:dyDescent="0.25">
      <c r="A97" s="16" t="str">
        <f>'Etork kirolariak-Promesas (A3)'!A15</f>
        <v>LUCIA APILANEZ RUIZ DE ZARATE</v>
      </c>
      <c r="B97" s="16" t="s">
        <v>27</v>
      </c>
      <c r="C97" s="13">
        <f>'Etork kirolariak-Promesas (A3)'!C15</f>
        <v>340</v>
      </c>
    </row>
    <row r="98" spans="1:3" s="22" customFormat="1" x14ac:dyDescent="0.25">
      <c r="A98" s="16" t="str">
        <f>'Etork kirolariak-Promesas (A3)'!A16</f>
        <v>MIREIA VIZUETE OLIVENZA</v>
      </c>
      <c r="B98" s="16" t="s">
        <v>27</v>
      </c>
      <c r="C98" s="13">
        <f>'Etork kirolariak-Promesas (A3)'!C16</f>
        <v>720</v>
      </c>
    </row>
    <row r="99" spans="1:3" s="22" customFormat="1" x14ac:dyDescent="0.25">
      <c r="A99" s="16" t="str">
        <f>'Etork kirolariak-Promesas (A3)'!A17</f>
        <v>ENRIQUE  JIMENEZ JIMENEZ</v>
      </c>
      <c r="B99" s="16" t="s">
        <v>27</v>
      </c>
      <c r="C99" s="13">
        <f>'Etork kirolariak-Promesas (A3)'!C17</f>
        <v>140</v>
      </c>
    </row>
    <row r="100" spans="1:3" x14ac:dyDescent="0.25">
      <c r="A100" s="18">
        <f>SUBTOTAL(103,Tabla5[PERTSONA EDO ENTITATE ONURADUNA/PERSONA O ENTIDAD BENEFICIARIA])</f>
        <v>98</v>
      </c>
      <c r="B100" s="10"/>
      <c r="C100" s="17">
        <f>SUBTOTAL(109,Tabla5[ZENBATEKOA/IMPORTE])</f>
        <v>249187.30999999994</v>
      </c>
    </row>
    <row r="101" spans="1:3" x14ac:dyDescent="0.25">
      <c r="C10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Klubak-Clubes (A1)</vt:lpstr>
      <vt:lpstr>Kirolariak-Deportistas (A2)</vt:lpstr>
      <vt:lpstr>Etork kirolariak-Promesas (A3)</vt:lpstr>
      <vt:lpstr>Guztiak-Todas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Dirulaguntzak / Subvenciones</dc:title>
  <dc:creator>Fundación Kirolaraba Fundazioa</dc:creator>
  <cp:lastModifiedBy>Berrocal Miguel, Ivan Eder</cp:lastModifiedBy>
  <dcterms:created xsi:type="dcterms:W3CDTF">2022-01-27T06:56:21Z</dcterms:created>
  <dcterms:modified xsi:type="dcterms:W3CDTF">2025-03-17T11:03:09Z</dcterms:modified>
</cp:coreProperties>
</file>